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655" activeTab="2"/>
  </bookViews>
  <sheets>
    <sheet name="Nou Ingres" sheetId="1" r:id="rId1"/>
    <sheet name="Total Matricula" sheetId="2" r:id="rId2"/>
    <sheet name="Titulats" sheetId="3" r:id="rId3"/>
    <sheet name="Relacio Titulats-Ingres" sheetId="4" r:id="rId4"/>
  </sheets>
  <definedNames>
    <definedName name="_xlnm.Print_Area" localSheetId="0">'Nou Ingres'!$A$1:$T$61</definedName>
    <definedName name="_xlnm.Print_Area" localSheetId="3">'Relacio Titulats-Ingres'!$A$1:$AA$50</definedName>
    <definedName name="_xlnm.Print_Area" localSheetId="2">Titulats!$A$1:$X$66</definedName>
    <definedName name="_xlnm.Print_Area" localSheetId="1">'Total Matricula'!$A$1:$P$90</definedName>
  </definedNames>
  <calcPr calcId="125725"/>
</workbook>
</file>

<file path=xl/calcChain.xml><?xml version="1.0" encoding="utf-8"?>
<calcChain xmlns="http://schemas.openxmlformats.org/spreadsheetml/2006/main">
  <c r="N115" i="3"/>
  <c r="N114"/>
  <c r="N128"/>
  <c r="N127"/>
  <c r="P127" l="1"/>
  <c r="O127"/>
  <c r="P114"/>
  <c r="O114"/>
  <c r="N101"/>
  <c r="M101"/>
  <c r="N100"/>
  <c r="M100"/>
  <c r="J99"/>
  <c r="K99"/>
  <c r="L99"/>
  <c r="J100"/>
  <c r="K100"/>
  <c r="L100"/>
  <c r="I98"/>
  <c r="J98"/>
  <c r="K98"/>
  <c r="L98"/>
  <c r="M98"/>
  <c r="N98"/>
  <c r="H96"/>
  <c r="I96"/>
  <c r="J96"/>
  <c r="K96"/>
  <c r="L96"/>
  <c r="M96"/>
  <c r="N96"/>
  <c r="H97"/>
  <c r="I97"/>
  <c r="J97"/>
  <c r="K97"/>
  <c r="L97"/>
  <c r="M97"/>
  <c r="N97"/>
  <c r="I95"/>
  <c r="J95"/>
  <c r="K95"/>
  <c r="L95"/>
  <c r="M95"/>
  <c r="N95"/>
  <c r="I94"/>
  <c r="J94"/>
  <c r="K94"/>
  <c r="L94"/>
  <c r="M94"/>
  <c r="N94"/>
  <c r="H95"/>
  <c r="H94"/>
  <c r="P102"/>
  <c r="O102"/>
  <c r="G102"/>
  <c r="F102"/>
  <c r="E102"/>
  <c r="D102"/>
  <c r="P91"/>
  <c r="O91"/>
  <c r="N91"/>
  <c r="M91"/>
  <c r="L91"/>
  <c r="K91"/>
  <c r="J91"/>
  <c r="I91"/>
  <c r="H91"/>
  <c r="G91"/>
  <c r="F91"/>
  <c r="E91"/>
  <c r="D91"/>
  <c r="P80"/>
  <c r="O80"/>
  <c r="N80"/>
  <c r="M80"/>
  <c r="L80"/>
  <c r="K80"/>
  <c r="J80"/>
  <c r="I80"/>
  <c r="H80"/>
  <c r="G80"/>
  <c r="F80"/>
  <c r="E80"/>
  <c r="D80"/>
  <c r="H102" l="1"/>
  <c r="N102"/>
  <c r="K102"/>
  <c r="J102"/>
  <c r="L102"/>
  <c r="M102"/>
  <c r="I102"/>
  <c r="Z10" i="4" l="1"/>
  <c r="Z11"/>
  <c r="N12" i="1"/>
  <c r="O22" i="2"/>
  <c r="O13"/>
  <c r="P5" s="1"/>
  <c r="N30" i="1"/>
  <c r="N29"/>
  <c r="N28"/>
  <c r="N27"/>
  <c r="N26"/>
  <c r="N22"/>
  <c r="N31" l="1"/>
  <c r="P3" i="2"/>
  <c r="P12"/>
  <c r="P10"/>
  <c r="P8"/>
  <c r="P6"/>
  <c r="O24"/>
  <c r="P4"/>
  <c r="P11"/>
  <c r="P9"/>
  <c r="P7"/>
  <c r="R23" i="4"/>
  <c r="Q23"/>
  <c r="Q11"/>
  <c r="Q10"/>
  <c r="Q9"/>
  <c r="Q8"/>
  <c r="Q7"/>
  <c r="Q6"/>
  <c r="Q5"/>
  <c r="Q4"/>
  <c r="N13" i="2"/>
  <c r="Q14" i="4" l="1"/>
  <c r="Q12"/>
  <c r="Q25" s="1"/>
  <c r="M30" i="1"/>
  <c r="L30"/>
  <c r="Y11" i="4"/>
  <c r="P6"/>
  <c r="P7"/>
  <c r="P8"/>
  <c r="P9"/>
  <c r="P10"/>
  <c r="P11"/>
  <c r="P5"/>
  <c r="P4"/>
  <c r="O9"/>
  <c r="O10"/>
  <c r="O11"/>
  <c r="O5"/>
  <c r="O6"/>
  <c r="O7"/>
  <c r="O8"/>
  <c r="O4"/>
  <c r="N21" i="3"/>
  <c r="O21"/>
  <c r="P21"/>
  <c r="O11"/>
  <c r="P11"/>
  <c r="O23" i="4"/>
  <c r="P23"/>
  <c r="E12"/>
  <c r="F12"/>
  <c r="G12"/>
  <c r="D12"/>
  <c r="Q48"/>
  <c r="E14"/>
  <c r="F14"/>
  <c r="G14"/>
  <c r="D14"/>
  <c r="M34"/>
  <c r="M32"/>
  <c r="N32"/>
  <c r="O32"/>
  <c r="P32"/>
  <c r="Q32"/>
  <c r="M33"/>
  <c r="N33"/>
  <c r="O33"/>
  <c r="P33"/>
  <c r="Q33"/>
  <c r="L32"/>
  <c r="L33"/>
  <c r="K32"/>
  <c r="K33"/>
  <c r="J32"/>
  <c r="J33"/>
  <c r="I33"/>
  <c r="I32"/>
  <c r="M23"/>
  <c r="N23"/>
  <c r="P53" i="3" l="1"/>
  <c r="O53"/>
  <c r="O14" i="4"/>
  <c r="P14"/>
  <c r="P12"/>
  <c r="P25" s="1"/>
  <c r="O12"/>
  <c r="O25" s="1"/>
  <c r="O34"/>
  <c r="I34"/>
  <c r="L34"/>
  <c r="P34"/>
  <c r="J34"/>
  <c r="N34"/>
  <c r="K34"/>
  <c r="Q34"/>
  <c r="N11" i="3" l="1"/>
  <c r="L13" i="2"/>
  <c r="K13"/>
  <c r="J13"/>
  <c r="I13"/>
  <c r="H13"/>
  <c r="G13"/>
  <c r="F13"/>
  <c r="E13"/>
  <c r="D13"/>
  <c r="M13"/>
  <c r="N53" i="3" l="1"/>
  <c r="R7"/>
  <c r="R8" i="4" s="1"/>
  <c r="R3" i="3"/>
  <c r="R4" i="4" s="1"/>
  <c r="R9" i="3"/>
  <c r="R10" i="4" s="1"/>
  <c r="R10" i="3"/>
  <c r="R11" i="4" s="1"/>
  <c r="R6" i="3"/>
  <c r="R7" i="4" s="1"/>
  <c r="R5" i="3"/>
  <c r="R6" i="4" s="1"/>
  <c r="R8" i="3"/>
  <c r="R9" i="4" s="1"/>
  <c r="R4" i="3"/>
  <c r="R5" i="4" s="1"/>
  <c r="M27" i="1"/>
  <c r="L21" i="3"/>
  <c r="M21"/>
  <c r="N22" i="2"/>
  <c r="M29" i="1"/>
  <c r="M28"/>
  <c r="M26"/>
  <c r="M22"/>
  <c r="I26"/>
  <c r="J26"/>
  <c r="K26"/>
  <c r="L26"/>
  <c r="I27"/>
  <c r="J27"/>
  <c r="K27"/>
  <c r="L27"/>
  <c r="I28"/>
  <c r="J28"/>
  <c r="K28"/>
  <c r="L28"/>
  <c r="I29"/>
  <c r="J29"/>
  <c r="K29"/>
  <c r="L29"/>
  <c r="H28"/>
  <c r="H27"/>
  <c r="H26"/>
  <c r="G31"/>
  <c r="F31"/>
  <c r="E31"/>
  <c r="D31"/>
  <c r="L22"/>
  <c r="K22"/>
  <c r="J22"/>
  <c r="I22"/>
  <c r="H22"/>
  <c r="G22"/>
  <c r="F22"/>
  <c r="E22"/>
  <c r="D22"/>
  <c r="M11" i="3"/>
  <c r="M9" i="4"/>
  <c r="Y10"/>
  <c r="N9"/>
  <c r="N8"/>
  <c r="Z8" s="1"/>
  <c r="M8"/>
  <c r="Y8" s="1"/>
  <c r="N7"/>
  <c r="Z7" s="1"/>
  <c r="M7"/>
  <c r="N6"/>
  <c r="Z6" s="1"/>
  <c r="M6"/>
  <c r="N5"/>
  <c r="Z5" s="1"/>
  <c r="M5"/>
  <c r="N4"/>
  <c r="Z4" s="1"/>
  <c r="M4"/>
  <c r="R14" l="1"/>
  <c r="R12"/>
  <c r="R25" s="1"/>
  <c r="M53" i="3"/>
  <c r="N14" i="4"/>
  <c r="Z14" s="1"/>
  <c r="N12"/>
  <c r="N25" s="1"/>
  <c r="M14"/>
  <c r="Y14" s="1"/>
  <c r="Y4"/>
  <c r="M12"/>
  <c r="M25" s="1"/>
  <c r="M12" i="1"/>
  <c r="M31" s="1"/>
  <c r="N24" i="2"/>
  <c r="F22" i="4"/>
  <c r="D17"/>
  <c r="E17"/>
  <c r="F17"/>
  <c r="G17"/>
  <c r="H17"/>
  <c r="I17"/>
  <c r="J17"/>
  <c r="D18"/>
  <c r="E18"/>
  <c r="F18"/>
  <c r="G18"/>
  <c r="H18"/>
  <c r="I18"/>
  <c r="J18"/>
  <c r="D19"/>
  <c r="E19"/>
  <c r="F19"/>
  <c r="G19"/>
  <c r="H19"/>
  <c r="I19"/>
  <c r="J19"/>
  <c r="D20"/>
  <c r="E20"/>
  <c r="F20"/>
  <c r="G20"/>
  <c r="H20"/>
  <c r="I20"/>
  <c r="J20"/>
  <c r="D21"/>
  <c r="E21"/>
  <c r="F21"/>
  <c r="G21"/>
  <c r="H21"/>
  <c r="I21"/>
  <c r="J21"/>
  <c r="D22"/>
  <c r="E22"/>
  <c r="G22"/>
  <c r="H22"/>
  <c r="I22"/>
  <c r="J22"/>
  <c r="K22"/>
  <c r="E16"/>
  <c r="F16"/>
  <c r="G16"/>
  <c r="H16"/>
  <c r="I16"/>
  <c r="J16"/>
  <c r="D16"/>
  <c r="H5"/>
  <c r="I5"/>
  <c r="J5"/>
  <c r="K5"/>
  <c r="L5"/>
  <c r="H6"/>
  <c r="I6"/>
  <c r="J6"/>
  <c r="K6"/>
  <c r="L6"/>
  <c r="H7"/>
  <c r="I7"/>
  <c r="J7"/>
  <c r="K7"/>
  <c r="L7"/>
  <c r="I8"/>
  <c r="J8"/>
  <c r="V8" s="1"/>
  <c r="K8"/>
  <c r="W8" s="1"/>
  <c r="L8"/>
  <c r="X8" s="1"/>
  <c r="J9"/>
  <c r="V9" s="1"/>
  <c r="K9"/>
  <c r="W9" s="1"/>
  <c r="L9"/>
  <c r="W10"/>
  <c r="X10"/>
  <c r="I4"/>
  <c r="J4"/>
  <c r="K4"/>
  <c r="L4"/>
  <c r="H4"/>
  <c r="H12" l="1"/>
  <c r="I12"/>
  <c r="V4"/>
  <c r="J12"/>
  <c r="W4"/>
  <c r="K12"/>
  <c r="X4"/>
  <c r="L12"/>
  <c r="L14"/>
  <c r="X14" s="1"/>
  <c r="H14"/>
  <c r="I14"/>
  <c r="U14" s="1"/>
  <c r="J14"/>
  <c r="V14" s="1"/>
  <c r="K14"/>
  <c r="W14" s="1"/>
  <c r="Q39"/>
  <c r="Q50" s="1"/>
  <c r="P39"/>
  <c r="L12" i="1"/>
  <c r="L31" s="1"/>
  <c r="M22" i="2" l="1"/>
  <c r="M24" l="1"/>
  <c r="L11" i="3"/>
  <c r="K11"/>
  <c r="L53" l="1"/>
  <c r="J23" i="4"/>
  <c r="I23"/>
  <c r="H23"/>
  <c r="G23"/>
  <c r="F23"/>
  <c r="E23"/>
  <c r="D23"/>
  <c r="R11" i="3" l="1"/>
  <c r="H25" i="4"/>
  <c r="J25"/>
  <c r="F25"/>
  <c r="D25"/>
  <c r="E25"/>
  <c r="G25"/>
  <c r="I25"/>
  <c r="N39"/>
  <c r="Z12" s="1"/>
  <c r="O39"/>
  <c r="U4"/>
  <c r="P48"/>
  <c r="P50" s="1"/>
  <c r="O48"/>
  <c r="N48"/>
  <c r="M48"/>
  <c r="L48"/>
  <c r="K48"/>
  <c r="J48"/>
  <c r="I48"/>
  <c r="H48"/>
  <c r="H39"/>
  <c r="Y7"/>
  <c r="X7"/>
  <c r="W7"/>
  <c r="V7"/>
  <c r="U7"/>
  <c r="Y6"/>
  <c r="X6"/>
  <c r="W6"/>
  <c r="V6"/>
  <c r="U6"/>
  <c r="Y5"/>
  <c r="X5"/>
  <c r="W5"/>
  <c r="V5"/>
  <c r="L23"/>
  <c r="K23"/>
  <c r="O50" l="1"/>
  <c r="N50"/>
  <c r="M39"/>
  <c r="Y12" s="1"/>
  <c r="I39"/>
  <c r="U12" s="1"/>
  <c r="U5"/>
  <c r="J39"/>
  <c r="V12" s="1"/>
  <c r="L39"/>
  <c r="L50" s="1"/>
  <c r="K39"/>
  <c r="K50" s="1"/>
  <c r="H50"/>
  <c r="E22" i="2"/>
  <c r="F22"/>
  <c r="G22"/>
  <c r="H22"/>
  <c r="I22"/>
  <c r="J22"/>
  <c r="K22"/>
  <c r="L22"/>
  <c r="D22"/>
  <c r="D12" i="1"/>
  <c r="E12"/>
  <c r="F12"/>
  <c r="G12"/>
  <c r="H12"/>
  <c r="H31" s="1"/>
  <c r="I12"/>
  <c r="I31" s="1"/>
  <c r="J12"/>
  <c r="J31" s="1"/>
  <c r="K12"/>
  <c r="K31" s="1"/>
  <c r="X12" i="4" l="1"/>
  <c r="M50"/>
  <c r="I50"/>
  <c r="J50"/>
  <c r="L25"/>
  <c r="L24" i="2"/>
  <c r="K24"/>
  <c r="I24"/>
  <c r="W12" i="4"/>
  <c r="J24" i="2"/>
  <c r="D24"/>
  <c r="G24"/>
  <c r="F24"/>
  <c r="E24"/>
  <c r="H24"/>
  <c r="I21" i="3"/>
  <c r="J21"/>
  <c r="K21"/>
  <c r="K53" s="1"/>
  <c r="F11"/>
  <c r="G11"/>
  <c r="H11"/>
  <c r="I11"/>
  <c r="J11"/>
  <c r="F21"/>
  <c r="G21"/>
  <c r="H21"/>
  <c r="D21"/>
  <c r="D11"/>
  <c r="E11"/>
  <c r="E21"/>
  <c r="I53" l="1"/>
  <c r="E53"/>
  <c r="H53"/>
  <c r="F53"/>
  <c r="J53"/>
  <c r="D53"/>
  <c r="G53"/>
  <c r="K25" i="4"/>
</calcChain>
</file>

<file path=xl/sharedStrings.xml><?xml version="1.0" encoding="utf-8"?>
<sst xmlns="http://schemas.openxmlformats.org/spreadsheetml/2006/main" count="550" uniqueCount="94">
  <si>
    <t>GRAUS</t>
  </si>
  <si>
    <t>D</t>
  </si>
  <si>
    <t>Eng. Mecanica</t>
  </si>
  <si>
    <t>M</t>
  </si>
  <si>
    <t>Eng. Electrica</t>
  </si>
  <si>
    <t>E</t>
  </si>
  <si>
    <t>Eng. Electronica</t>
  </si>
  <si>
    <t>K</t>
  </si>
  <si>
    <t>I</t>
  </si>
  <si>
    <t>T</t>
  </si>
  <si>
    <t>MASTER</t>
  </si>
  <si>
    <t>R</t>
  </si>
  <si>
    <t>CICLES</t>
  </si>
  <si>
    <t>ETI. Mecanica</t>
  </si>
  <si>
    <t>ETI. Electricitat</t>
  </si>
  <si>
    <t>ETI. Electrònica</t>
  </si>
  <si>
    <t>ETI Qumica</t>
  </si>
  <si>
    <t>Q</t>
  </si>
  <si>
    <t>ETI Informatica</t>
  </si>
  <si>
    <t>G</t>
  </si>
  <si>
    <t>ETI Sist Electron</t>
  </si>
  <si>
    <t>S</t>
  </si>
  <si>
    <t>Eng. Automatica</t>
  </si>
  <si>
    <t>U</t>
  </si>
  <si>
    <t>2011-12</t>
  </si>
  <si>
    <t>2012-13</t>
  </si>
  <si>
    <t>2008-09</t>
  </si>
  <si>
    <t>2009-10</t>
  </si>
  <si>
    <t>2010-11</t>
  </si>
  <si>
    <t>EPSEVG</t>
  </si>
  <si>
    <t>2013-14</t>
  </si>
  <si>
    <t>2014-15</t>
  </si>
  <si>
    <t>2015-16</t>
  </si>
  <si>
    <t>2016-17</t>
  </si>
  <si>
    <t>NOU INGRES</t>
  </si>
  <si>
    <t>N</t>
  </si>
  <si>
    <t>Subtotal</t>
  </si>
  <si>
    <t>Total</t>
  </si>
  <si>
    <t>TITULATS</t>
  </si>
  <si>
    <t>ETI Química</t>
  </si>
  <si>
    <t>Graus+Master</t>
  </si>
  <si>
    <t>Cicles 1er i 2on</t>
  </si>
  <si>
    <t>Total EPSEVG</t>
  </si>
  <si>
    <t>?</t>
  </si>
  <si>
    <t>Eng. Automatica E.I.</t>
  </si>
  <si>
    <t>TOTAL MATRIC. Graus+Master</t>
  </si>
  <si>
    <t>Grau Eng. Disseny</t>
  </si>
  <si>
    <t>Grau Eng. Fase Comuna</t>
  </si>
  <si>
    <t>Grau Eng. Mecanica</t>
  </si>
  <si>
    <t>Grau Eng. Electrica</t>
  </si>
  <si>
    <t>Grau Eng. Electronica</t>
  </si>
  <si>
    <t>Grau Eng. Informatica</t>
  </si>
  <si>
    <t>Grau Eng. S.Electronics</t>
  </si>
  <si>
    <t>Master MUESAEI</t>
  </si>
  <si>
    <t>2017-18</t>
  </si>
  <si>
    <t>2018-19</t>
  </si>
  <si>
    <t>OFERTA DE PLACES</t>
  </si>
  <si>
    <t xml:space="preserve">NOU INGRES/OFERTA </t>
  </si>
  <si>
    <t xml:space="preserve"> MATRICULA per Titulacions i Total</t>
  </si>
  <si>
    <t>Master MBDesign</t>
  </si>
  <si>
    <t>B</t>
  </si>
  <si>
    <t>% de la matricula total EPSEVG 2018/19</t>
  </si>
  <si>
    <t>Total Titulats EPSEVG</t>
  </si>
  <si>
    <t>Total Graus Area Industrial</t>
  </si>
  <si>
    <t>Hipotesi distribució</t>
  </si>
  <si>
    <t>Ràtio TITULATS/NOU INGRES (4 anys abans graus -  1 any abans master)</t>
  </si>
  <si>
    <t>2019-20</t>
  </si>
  <si>
    <t>2020-21</t>
  </si>
  <si>
    <t>Total Nou Ingres EPSEVG</t>
  </si>
  <si>
    <t>NOU INGRES  / OFERTA</t>
  </si>
  <si>
    <t>Grau Eng. Disseny Ind i DP</t>
  </si>
  <si>
    <t>Master MBDesign-Vilanova</t>
  </si>
  <si>
    <t>Master MBDesign - Vilanova</t>
  </si>
  <si>
    <t>Graus Area industrial</t>
  </si>
  <si>
    <t>Titulats Graus EPSEVG</t>
  </si>
  <si>
    <t>Titulats</t>
  </si>
  <si>
    <t>EPSEVG: Ratio TITULATS / NOU INGRES</t>
  </si>
  <si>
    <t>Grau Eng. Electronica I.A.</t>
  </si>
  <si>
    <t>Mobilitat i altres</t>
  </si>
  <si>
    <t>Nou ingres total Grau+Master</t>
  </si>
  <si>
    <t xml:space="preserve"> NOU INGRES - EPSEVG</t>
  </si>
  <si>
    <t>2021-22</t>
  </si>
  <si>
    <t>2022-23</t>
  </si>
  <si>
    <t>% Titulats 2018-19</t>
  </si>
  <si>
    <t>Titulats amb 3a Llengua</t>
  </si>
  <si>
    <t>Nota final mitjana</t>
  </si>
  <si>
    <t>Només pendents 3ª Llengua</t>
  </si>
  <si>
    <t>Total Titulats Graus + Màster 2018/19</t>
  </si>
  <si>
    <t>Durada estudis, valor mig (anys)</t>
  </si>
  <si>
    <t>Mitjama Master</t>
  </si>
  <si>
    <t>Mitjana Graus</t>
  </si>
  <si>
    <t>Estudiants amb 240 ECTS superats</t>
  </si>
  <si>
    <t>Titulats (amb 3a Llengua)</t>
  </si>
  <si>
    <r>
      <t>TITULATS -</t>
    </r>
    <r>
      <rPr>
        <sz val="14"/>
        <color theme="1"/>
        <rFont val="Calibri"/>
        <family val="2"/>
        <scheme val="minor"/>
      </rPr>
      <t xml:space="preserve"> v5</t>
    </r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</si>
</sst>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FF"/>
      <name val="Arial Narrow"/>
      <family val="2"/>
    </font>
    <font>
      <b/>
      <sz val="14"/>
      <color rgb="FF0000FF"/>
      <name val="Calibri"/>
      <family val="2"/>
      <scheme val="minor"/>
    </font>
    <font>
      <sz val="11"/>
      <color theme="1" tint="0.34998626667073579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0" fillId="5" borderId="4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/>
    <xf numFmtId="1" fontId="0" fillId="0" borderId="0" xfId="0" applyNumberForma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9" fontId="0" fillId="0" borderId="0" xfId="0" quotePrefix="1" applyNumberForma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" fontId="17" fillId="3" borderId="16" xfId="0" applyNumberFormat="1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19" fillId="0" borderId="0" xfId="0" applyNumberFormat="1" applyFont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20" fillId="6" borderId="5" xfId="0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center" vertical="center"/>
    </xf>
    <xf numFmtId="1" fontId="12" fillId="6" borderId="5" xfId="0" applyNumberFormat="1" applyFon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9" fontId="0" fillId="0" borderId="10" xfId="0" quotePrefix="1" applyNumberFormat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1" fontId="12" fillId="7" borderId="15" xfId="0" applyNumberFormat="1" applyFont="1" applyFill="1" applyBorder="1" applyAlignment="1">
      <alignment horizontal="center" vertical="center"/>
    </xf>
    <xf numFmtId="1" fontId="14" fillId="3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3" borderId="39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3" borderId="17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9" fontId="0" fillId="7" borderId="0" xfId="0" applyNumberFormat="1" applyFill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3" borderId="18" xfId="0" applyNumberFormat="1" applyFont="1" applyFill="1" applyBorder="1" applyAlignment="1">
      <alignment horizontal="center" vertical="center"/>
    </xf>
    <xf numFmtId="9" fontId="0" fillId="6" borderId="15" xfId="0" applyNumberForma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" fontId="14" fillId="3" borderId="20" xfId="0" applyNumberFormat="1" applyFont="1" applyFill="1" applyBorder="1" applyAlignment="1">
      <alignment horizontal="center" vertical="center"/>
    </xf>
    <xf numFmtId="164" fontId="14" fillId="3" borderId="12" xfId="0" quotePrefix="1" applyNumberFormat="1" applyFont="1" applyFill="1" applyBorder="1" applyAlignment="1">
      <alignment horizontal="center" vertical="center"/>
    </xf>
    <xf numFmtId="1" fontId="14" fillId="4" borderId="12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right"/>
    </xf>
    <xf numFmtId="10" fontId="0" fillId="0" borderId="26" xfId="0" applyNumberForma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9" fontId="12" fillId="0" borderId="0" xfId="0" quotePrefix="1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9" fontId="12" fillId="7" borderId="0" xfId="0" applyNumberFormat="1" applyFont="1" applyFill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9" fontId="12" fillId="6" borderId="15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4" fillId="0" borderId="4" xfId="0" applyFont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8" fillId="3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21" fillId="0" borderId="2" xfId="0" applyFont="1" applyBorder="1"/>
    <xf numFmtId="0" fontId="21" fillId="0" borderId="3" xfId="0" applyFont="1" applyBorder="1"/>
    <xf numFmtId="0" fontId="21" fillId="0" borderId="0" xfId="0" applyFont="1" applyBorder="1"/>
    <xf numFmtId="0" fontId="21" fillId="0" borderId="5" xfId="0" applyFont="1" applyBorder="1"/>
    <xf numFmtId="1" fontId="0" fillId="0" borderId="10" xfId="0" applyNumberForma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2" fontId="0" fillId="6" borderId="5" xfId="0" applyNumberFormat="1" applyFill="1" applyBorder="1"/>
    <xf numFmtId="1" fontId="16" fillId="0" borderId="18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right"/>
    </xf>
    <xf numFmtId="0" fontId="24" fillId="0" borderId="0" xfId="0" applyFont="1" applyFill="1" applyBorder="1" applyAlignment="1">
      <alignment vertical="center"/>
    </xf>
    <xf numFmtId="2" fontId="0" fillId="3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8" fillId="3" borderId="15" xfId="0" applyNumberFormat="1" applyFon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12" fillId="3" borderId="18" xfId="0" applyNumberFormat="1" applyFont="1" applyFill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25" fillId="0" borderId="0" xfId="0" applyFont="1"/>
    <xf numFmtId="2" fontId="0" fillId="0" borderId="0" xfId="0" applyNumberFormat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'Nou Ingres'!$B$3</c:f>
              <c:strCache>
                <c:ptCount val="1"/>
                <c:pt idx="0">
                  <c:v>Grau Eng. Disseny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Ingres'!$D$3:$N$3</c:f>
              <c:numCache>
                <c:formatCode>0</c:formatCode>
                <c:ptCount val="11"/>
                <c:pt idx="0">
                  <c:v>66</c:v>
                </c:pt>
                <c:pt idx="1">
                  <c:v>92</c:v>
                </c:pt>
                <c:pt idx="2">
                  <c:v>92</c:v>
                </c:pt>
                <c:pt idx="3">
                  <c:v>94</c:v>
                </c:pt>
                <c:pt idx="4">
                  <c:v>117</c:v>
                </c:pt>
                <c:pt idx="5">
                  <c:v>110</c:v>
                </c:pt>
                <c:pt idx="6">
                  <c:v>96</c:v>
                </c:pt>
                <c:pt idx="7">
                  <c:v>120</c:v>
                </c:pt>
                <c:pt idx="8">
                  <c:v>104</c:v>
                </c:pt>
                <c:pt idx="9">
                  <c:v>113</c:v>
                </c:pt>
                <c:pt idx="10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6-401C-864C-06071A36B9E3}"/>
            </c:ext>
          </c:extLst>
        </c:ser>
        <c:ser>
          <c:idx val="1"/>
          <c:order val="1"/>
          <c:tx>
            <c:strRef>
              <c:f>'Nou Ingres'!$B$4</c:f>
              <c:strCache>
                <c:ptCount val="1"/>
                <c:pt idx="0">
                  <c:v>Grau Eng. Fase Comuna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Ingres'!$D$4:$N$4</c:f>
              <c:numCache>
                <c:formatCode>0</c:formatCode>
                <c:ptCount val="11"/>
                <c:pt idx="0">
                  <c:v>183</c:v>
                </c:pt>
                <c:pt idx="1">
                  <c:v>198</c:v>
                </c:pt>
                <c:pt idx="2">
                  <c:v>208</c:v>
                </c:pt>
                <c:pt idx="3">
                  <c:v>213</c:v>
                </c:pt>
                <c:pt idx="4">
                  <c:v>177</c:v>
                </c:pt>
                <c:pt idx="5">
                  <c:v>166</c:v>
                </c:pt>
                <c:pt idx="6">
                  <c:v>174</c:v>
                </c:pt>
                <c:pt idx="7">
                  <c:v>164</c:v>
                </c:pt>
                <c:pt idx="8">
                  <c:v>167</c:v>
                </c:pt>
                <c:pt idx="9">
                  <c:v>147</c:v>
                </c:pt>
                <c:pt idx="10">
                  <c:v>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F6-401C-864C-06071A36B9E3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'Nou Ingres'!$D$5:$M$5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F6-401C-864C-06071A36B9E3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'Nou Ingres'!$D$6:$M$6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F6-401C-864C-06071A36B9E3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'Nou Ingres'!$D$7:$M$7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F6-401C-864C-06071A36B9E3}"/>
            </c:ext>
          </c:extLst>
        </c:ser>
        <c:ser>
          <c:idx val="5"/>
          <c:order val="5"/>
          <c:tx>
            <c:strRef>
              <c:f>'Nou Ingres'!$B$8</c:f>
              <c:strCache>
                <c:ptCount val="1"/>
                <c:pt idx="0">
                  <c:v>Grau Eng. Informatica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Ingres'!$D$8:$N$8</c:f>
              <c:numCache>
                <c:formatCode>0</c:formatCode>
                <c:ptCount val="11"/>
                <c:pt idx="1">
                  <c:v>32</c:v>
                </c:pt>
                <c:pt idx="2">
                  <c:v>42</c:v>
                </c:pt>
                <c:pt idx="3">
                  <c:v>59</c:v>
                </c:pt>
                <c:pt idx="4">
                  <c:v>48</c:v>
                </c:pt>
                <c:pt idx="5">
                  <c:v>59</c:v>
                </c:pt>
                <c:pt idx="6">
                  <c:v>52</c:v>
                </c:pt>
                <c:pt idx="7">
                  <c:v>67</c:v>
                </c:pt>
                <c:pt idx="8">
                  <c:v>60</c:v>
                </c:pt>
                <c:pt idx="9">
                  <c:v>68</c:v>
                </c:pt>
                <c:pt idx="10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F6-401C-864C-06071A36B9E3}"/>
            </c:ext>
          </c:extLst>
        </c:ser>
        <c:ser>
          <c:idx val="6"/>
          <c:order val="6"/>
          <c:tx>
            <c:strRef>
              <c:f>'Nou Ingres'!$B$9</c:f>
              <c:strCache>
                <c:ptCount val="1"/>
                <c:pt idx="0">
                  <c:v>Grau Eng. S.Electronics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</c:strCache>
            </c:strRef>
          </c:cat>
          <c:val>
            <c:numRef>
              <c:f>'Nou Ingres'!$D$9:$M$9</c:f>
              <c:numCache>
                <c:formatCode>0</c:formatCode>
                <c:ptCount val="10"/>
                <c:pt idx="1">
                  <c:v>17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E02-4BFB-A777-71FFE3C95786}"/>
            </c:ext>
          </c:extLst>
        </c:ser>
        <c:ser>
          <c:idx val="7"/>
          <c:order val="7"/>
          <c:tx>
            <c:strRef>
              <c:f>'Nou Ingres'!$B$10</c:f>
              <c:strCache>
                <c:ptCount val="1"/>
                <c:pt idx="0">
                  <c:v>Master MUESAEI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Ingres'!$D$10:$N$10</c:f>
              <c:numCache>
                <c:formatCode>0</c:formatCode>
                <c:ptCount val="11"/>
                <c:pt idx="3">
                  <c:v>9</c:v>
                </c:pt>
                <c:pt idx="4">
                  <c:v>0</c:v>
                </c:pt>
                <c:pt idx="5">
                  <c:v>20</c:v>
                </c:pt>
                <c:pt idx="6">
                  <c:v>19</c:v>
                </c:pt>
                <c:pt idx="7">
                  <c:v>13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B0-409B-92A7-1C9D083BF45A}"/>
            </c:ext>
          </c:extLst>
        </c:ser>
        <c:ser>
          <c:idx val="8"/>
          <c:order val="8"/>
          <c:tx>
            <c:strRef>
              <c:f>'Nou Ingres'!$B$11</c:f>
              <c:strCache>
                <c:ptCount val="1"/>
                <c:pt idx="0">
                  <c:v>Master MBDesign - Vilanova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Ingres'!$D$11:$N$11</c:f>
              <c:numCache>
                <c:formatCode>0</c:formatCode>
                <c:ptCount val="11"/>
                <c:pt idx="8">
                  <c:v>3</c:v>
                </c:pt>
                <c:pt idx="9">
                  <c:v>5</c:v>
                </c:pt>
                <c:pt idx="1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EE-4AC9-9D10-6E3447B83538}"/>
            </c:ext>
          </c:extLst>
        </c:ser>
        <c:ser>
          <c:idx val="9"/>
          <c:order val="9"/>
          <c:tx>
            <c:strRef>
              <c:f>'Nou Ingres'!$B$12</c:f>
              <c:strCache>
                <c:ptCount val="1"/>
                <c:pt idx="0">
                  <c:v>Nou ingres total Grau+Master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Ingres'!$D$12:$N$12</c:f>
              <c:numCache>
                <c:formatCode>0</c:formatCode>
                <c:ptCount val="11"/>
                <c:pt idx="0">
                  <c:v>249</c:v>
                </c:pt>
                <c:pt idx="1">
                  <c:v>339</c:v>
                </c:pt>
                <c:pt idx="2">
                  <c:v>367</c:v>
                </c:pt>
                <c:pt idx="3">
                  <c:v>375</c:v>
                </c:pt>
                <c:pt idx="4">
                  <c:v>342</c:v>
                </c:pt>
                <c:pt idx="5">
                  <c:v>355</c:v>
                </c:pt>
                <c:pt idx="6">
                  <c:v>341</c:v>
                </c:pt>
                <c:pt idx="7">
                  <c:v>364</c:v>
                </c:pt>
                <c:pt idx="8">
                  <c:v>348</c:v>
                </c:pt>
                <c:pt idx="9">
                  <c:v>345</c:v>
                </c:pt>
                <c:pt idx="10">
                  <c:v>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EE-4AC9-9D10-6E3447B83538}"/>
            </c:ext>
          </c:extLst>
        </c:ser>
        <c:dLbls>
          <c:showVal val="1"/>
        </c:dLbls>
        <c:marker val="1"/>
        <c:axId val="98879360"/>
        <c:axId val="99021184"/>
      </c:lineChart>
      <c:catAx>
        <c:axId val="98879360"/>
        <c:scaling>
          <c:orientation val="minMax"/>
        </c:scaling>
        <c:axPos val="b"/>
        <c:numFmt formatCode="General" sourceLinked="0"/>
        <c:tickLblPos val="nextTo"/>
        <c:crossAx val="99021184"/>
        <c:crosses val="autoZero"/>
        <c:auto val="1"/>
        <c:lblAlgn val="ctr"/>
        <c:lblOffset val="100"/>
      </c:catAx>
      <c:valAx>
        <c:axId val="99021184"/>
        <c:scaling>
          <c:orientation val="minMax"/>
        </c:scaling>
        <c:axPos val="l"/>
        <c:majorGridlines/>
        <c:numFmt formatCode="0" sourceLinked="1"/>
        <c:tickLblPos val="nextTo"/>
        <c:crossAx val="988793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5.9066494934738645E-2"/>
                  <c:y val="-5.3641723983408406E-2"/>
                </c:manualLayout>
              </c:layout>
              <c:showVal val="1"/>
            </c:dLbl>
            <c:dLbl>
              <c:idx val="1"/>
              <c:layout>
                <c:manualLayout>
                  <c:x val="-7.3832864426524342E-2"/>
                  <c:y val="-5.2132135824933035E-2"/>
                </c:manualLayout>
              </c:layout>
              <c:showVal val="1"/>
            </c:dLbl>
            <c:dLbl>
              <c:idx val="2"/>
              <c:layout>
                <c:manualLayout>
                  <c:x val="-6.1832392553559871E-2"/>
                  <c:y val="-4.4976162768231569E-2"/>
                </c:manualLayout>
              </c:layout>
              <c:showVal val="1"/>
            </c:dLbl>
            <c:dLbl>
              <c:idx val="3"/>
              <c:layout>
                <c:manualLayout>
                  <c:x val="-5.5374648319893256E-2"/>
                  <c:y val="-5.7554569658494911E-2"/>
                </c:manualLayout>
              </c:layout>
              <c:showVal val="1"/>
            </c:dLbl>
            <c:dLbl>
              <c:idx val="4"/>
              <c:layout>
                <c:manualLayout>
                  <c:x val="-5.5374648319893256E-2"/>
                  <c:y val="-4.866569784881019E-2"/>
                </c:manualLayout>
              </c:layout>
              <c:showVal val="1"/>
            </c:dLbl>
            <c:dLbl>
              <c:idx val="5"/>
              <c:layout>
                <c:manualLayout>
                  <c:x val="-4.8916904086226648E-2"/>
                  <c:y val="-3.4130868121003598E-2"/>
                </c:manualLayout>
              </c:layout>
              <c:showVal val="1"/>
            </c:dLbl>
            <c:dLbl>
              <c:idx val="6"/>
              <c:layout>
                <c:manualLayout>
                  <c:x val="-5.2145776203059956E-2"/>
                  <c:y val="-4.9420598673073933E-2"/>
                </c:manualLayout>
              </c:layout>
              <c:showVal val="1"/>
            </c:dLbl>
            <c:showVal val="1"/>
          </c:dLbls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Titulats!$H$11:$N$11</c:f>
              <c:numCache>
                <c:formatCode>General</c:formatCode>
                <c:ptCount val="7"/>
                <c:pt idx="0">
                  <c:v>51</c:v>
                </c:pt>
                <c:pt idx="1">
                  <c:v>113</c:v>
                </c:pt>
                <c:pt idx="2">
                  <c:v>153</c:v>
                </c:pt>
                <c:pt idx="3" formatCode="0">
                  <c:v>193</c:v>
                </c:pt>
                <c:pt idx="4" formatCode="0">
                  <c:v>196</c:v>
                </c:pt>
                <c:pt idx="5" formatCode="0">
                  <c:v>201</c:v>
                </c:pt>
                <c:pt idx="6" formatCode="0">
                  <c:v>169</c:v>
                </c:pt>
              </c:numCache>
            </c:numRef>
          </c:val>
        </c:ser>
        <c:marker val="1"/>
        <c:axId val="156482176"/>
        <c:axId val="138109312"/>
      </c:lineChart>
      <c:catAx>
        <c:axId val="156482176"/>
        <c:scaling>
          <c:orientation val="minMax"/>
        </c:scaling>
        <c:axPos val="b"/>
        <c:tickLblPos val="nextTo"/>
        <c:crossAx val="138109312"/>
        <c:crosses val="autoZero"/>
        <c:auto val="1"/>
        <c:lblAlgn val="ctr"/>
        <c:lblOffset val="100"/>
      </c:catAx>
      <c:valAx>
        <c:axId val="138109312"/>
        <c:scaling>
          <c:orientation val="minMax"/>
        </c:scaling>
        <c:axPos val="l"/>
        <c:majorGridlines/>
        <c:numFmt formatCode="General" sourceLinked="1"/>
        <c:tickLblPos val="nextTo"/>
        <c:crossAx val="15648217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'Relacio Titulats-Ingres'!$B$4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Titulats-Ingres'!$U$4:$Z$4</c:f>
              <c:numCache>
                <c:formatCode>0%</c:formatCode>
                <c:ptCount val="6"/>
                <c:pt idx="0">
                  <c:v>0.5757575757575758</c:v>
                </c:pt>
                <c:pt idx="1">
                  <c:v>0.56521739130434778</c:v>
                </c:pt>
                <c:pt idx="2">
                  <c:v>0.70652173913043481</c:v>
                </c:pt>
                <c:pt idx="3">
                  <c:v>0.75531914893617025</c:v>
                </c:pt>
                <c:pt idx="4">
                  <c:v>0.58119658119658124</c:v>
                </c:pt>
                <c:pt idx="5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8A-417E-AD32-EFF0079F364A}"/>
            </c:ext>
          </c:extLst>
        </c:ser>
        <c:ser>
          <c:idx val="1"/>
          <c:order val="1"/>
          <c:tx>
            <c:strRef>
              <c:f>'Relacio Titulats-Ingres'!$B$5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Titulats-Ingres'!$U$5:$Z$5</c:f>
              <c:numCache>
                <c:formatCode>0%</c:formatCode>
                <c:ptCount val="6"/>
                <c:pt idx="0">
                  <c:v>0.35308953341740223</c:v>
                </c:pt>
                <c:pt idx="1">
                  <c:v>0.38073038073038068</c:v>
                </c:pt>
                <c:pt idx="2">
                  <c:v>0.41420118343195261</c:v>
                </c:pt>
                <c:pt idx="3">
                  <c:v>0.44059227157818703</c:v>
                </c:pt>
                <c:pt idx="4">
                  <c:v>0.62581486310299872</c:v>
                </c:pt>
                <c:pt idx="5">
                  <c:v>0.61167747914735859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8A-417E-AD32-EFF0079F364A}"/>
            </c:ext>
          </c:extLst>
        </c:ser>
        <c:ser>
          <c:idx val="2"/>
          <c:order val="2"/>
          <c:tx>
            <c:strRef>
              <c:f>'Relacio Titulats-Ingres'!$B$6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Titulats-Ingres'!$U$6:$Z$6</c:f>
              <c:numCache>
                <c:formatCode>0%</c:formatCode>
                <c:ptCount val="6"/>
                <c:pt idx="0">
                  <c:v>0.61930783242258658</c:v>
                </c:pt>
                <c:pt idx="1">
                  <c:v>0.4713804713804714</c:v>
                </c:pt>
                <c:pt idx="2">
                  <c:v>0.54487179487179493</c:v>
                </c:pt>
                <c:pt idx="3">
                  <c:v>0.50078247261345854</c:v>
                </c:pt>
                <c:pt idx="4">
                  <c:v>0.52730696798493404</c:v>
                </c:pt>
                <c:pt idx="5">
                  <c:v>0.64257028112449799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8A-417E-AD32-EFF0079F364A}"/>
            </c:ext>
          </c:extLst>
        </c:ser>
        <c:ser>
          <c:idx val="3"/>
          <c:order val="3"/>
          <c:tx>
            <c:strRef>
              <c:f>'Relacio Titulats-Ingres'!$B$7</c:f>
              <c:strCache>
                <c:ptCount val="1"/>
                <c:pt idx="0">
                  <c:v>Grau Eng. Electronica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Titulats-Ingres'!$U$7:$Z$7</c:f>
              <c:numCache>
                <c:formatCode>0%</c:formatCode>
                <c:ptCount val="6"/>
                <c:pt idx="0">
                  <c:v>0.27322404371584696</c:v>
                </c:pt>
                <c:pt idx="1">
                  <c:v>0.60606060606060608</c:v>
                </c:pt>
                <c:pt idx="2">
                  <c:v>0.38461538461538458</c:v>
                </c:pt>
                <c:pt idx="3">
                  <c:v>0.42253521126760563</c:v>
                </c:pt>
                <c:pt idx="4">
                  <c:v>0.79096045197740117</c:v>
                </c:pt>
                <c:pt idx="5">
                  <c:v>0.57228915662650592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8A-417E-AD32-EFF0079F364A}"/>
            </c:ext>
          </c:extLst>
        </c:ser>
        <c:ser>
          <c:idx val="4"/>
          <c:order val="4"/>
          <c:tx>
            <c:strRef>
              <c:f>'Relacio Titulats-Ingres'!$B$8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Titulats-Ingres'!$U$8:$Z$8</c:f>
              <c:numCache>
                <c:formatCode>0%</c:formatCode>
                <c:ptCount val="6"/>
                <c:pt idx="1">
                  <c:v>0.1875</c:v>
                </c:pt>
                <c:pt idx="2">
                  <c:v>0.33333333333333331</c:v>
                </c:pt>
                <c:pt idx="3">
                  <c:v>0.28813559322033899</c:v>
                </c:pt>
                <c:pt idx="4">
                  <c:v>0.25</c:v>
                </c:pt>
                <c:pt idx="5">
                  <c:v>0.11864406779661017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8A-417E-AD32-EFF0079F364A}"/>
            </c:ext>
          </c:extLst>
        </c:ser>
        <c:ser>
          <c:idx val="5"/>
          <c:order val="5"/>
          <c:tx>
            <c:strRef>
              <c:f>'Relacio Titulats-Ingres'!$B$10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Titulats-Ingres'!$U$10:$Z$10</c:f>
              <c:numCache>
                <c:formatCode>0%</c:formatCode>
                <c:ptCount val="6"/>
                <c:pt idx="2">
                  <c:v>0.5</c:v>
                </c:pt>
                <c:pt idx="3">
                  <c:v>0.63157894736842102</c:v>
                </c:pt>
                <c:pt idx="4">
                  <c:v>0.30769230769230771</c:v>
                </c:pt>
                <c:pt idx="5">
                  <c:v>0.70588235294117652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8A-417E-AD32-EFF0079F364A}"/>
            </c:ext>
          </c:extLst>
        </c:ser>
        <c:ser>
          <c:idx val="8"/>
          <c:order val="6"/>
          <c:tx>
            <c:strRef>
              <c:f>'Relacio Titulats-Ingres'!$B$14</c:f>
              <c:strCache>
                <c:ptCount val="1"/>
                <c:pt idx="0">
                  <c:v>Total Graus Area Industrial</c:v>
                </c:pt>
              </c:strCache>
            </c:strRef>
          </c:tx>
          <c:cat>
            <c:strRef>
              <c:f>'Relacio Titulats-Ingres'!$U$3:$Z$3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'Relacio Titulats-Ingres'!$U$14:$Z$14</c:f>
              <c:numCache>
                <c:formatCode>0%</c:formatCode>
                <c:ptCount val="6"/>
                <c:pt idx="0">
                  <c:v>0.37704918032786883</c:v>
                </c:pt>
                <c:pt idx="1">
                  <c:v>0.43939393939393939</c:v>
                </c:pt>
                <c:pt idx="2">
                  <c:v>0.42788461538461536</c:v>
                </c:pt>
                <c:pt idx="3">
                  <c:v>0.4460093896713615</c:v>
                </c:pt>
                <c:pt idx="4">
                  <c:v>0.64406779661016944</c:v>
                </c:pt>
                <c:pt idx="5">
                  <c:v>0.60843373493975905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8A-417E-AD32-EFF0079F364A}"/>
            </c:ext>
          </c:extLst>
        </c:ser>
        <c:ser>
          <c:idx val="6"/>
          <c:order val="7"/>
          <c:tx>
            <c:strRef>
              <c:f>'Relacio Titulats-Ingres'!$B$11</c:f>
              <c:strCache>
                <c:ptCount val="1"/>
                <c:pt idx="0">
                  <c:v>Master MBDesign</c:v>
                </c:pt>
              </c:strCache>
            </c:strRef>
          </c:tx>
          <c:cat>
            <c:strRef>
              <c:f>'Relacio Titulats-Ingres'!$U$3:$Y$3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'Relacio Titulats-Ingres'!$U$11:$Y$11</c:f>
              <c:numCache>
                <c:formatCode>0%</c:formatCode>
                <c:ptCount val="5"/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F8A-417E-AD32-EFF0079F364A}"/>
            </c:ext>
          </c:extLst>
        </c:ser>
        <c:dLbls/>
        <c:marker val="1"/>
        <c:axId val="137369088"/>
        <c:axId val="137370624"/>
      </c:lineChart>
      <c:catAx>
        <c:axId val="137369088"/>
        <c:scaling>
          <c:orientation val="minMax"/>
        </c:scaling>
        <c:axPos val="b"/>
        <c:numFmt formatCode="General" sourceLinked="0"/>
        <c:tickLblPos val="nextTo"/>
        <c:crossAx val="137370624"/>
        <c:crosses val="autoZero"/>
        <c:auto val="1"/>
        <c:lblAlgn val="ctr"/>
        <c:lblOffset val="100"/>
      </c:catAx>
      <c:valAx>
        <c:axId val="137370624"/>
        <c:scaling>
          <c:orientation val="minMax"/>
        </c:scaling>
        <c:axPos val="l"/>
        <c:majorGridlines/>
        <c:numFmt formatCode="0%" sourceLinked="1"/>
        <c:tickLblPos val="nextTo"/>
        <c:crossAx val="1373690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'Nou Ingres'!$B$26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Ingres'!$H$26:$N$26</c:f>
              <c:numCache>
                <c:formatCode>0.0%</c:formatCode>
                <c:ptCount val="7"/>
                <c:pt idx="0">
                  <c:v>1.17</c:v>
                </c:pt>
                <c:pt idx="1">
                  <c:v>1.1000000000000001</c:v>
                </c:pt>
                <c:pt idx="2">
                  <c:v>0.96</c:v>
                </c:pt>
                <c:pt idx="3">
                  <c:v>1.2</c:v>
                </c:pt>
                <c:pt idx="4">
                  <c:v>1.04</c:v>
                </c:pt>
                <c:pt idx="5">
                  <c:v>1.1299999999999999</c:v>
                </c:pt>
                <c:pt idx="6">
                  <c:v>1.02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8-4775-B8A2-F6ACFF429857}"/>
            </c:ext>
          </c:extLst>
        </c:ser>
        <c:ser>
          <c:idx val="1"/>
          <c:order val="1"/>
          <c:tx>
            <c:strRef>
              <c:f>'Nou Ingres'!$B$27</c:f>
              <c:strCache>
                <c:ptCount val="1"/>
                <c:pt idx="0">
                  <c:v>Grau Eng. Fase Comuna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Ingres'!$H$27:$N$27</c:f>
              <c:numCache>
                <c:formatCode>0.0%</c:formatCode>
                <c:ptCount val="7"/>
                <c:pt idx="0">
                  <c:v>0.88500000000000001</c:v>
                </c:pt>
                <c:pt idx="1">
                  <c:v>0.83</c:v>
                </c:pt>
                <c:pt idx="2">
                  <c:v>0.87</c:v>
                </c:pt>
                <c:pt idx="3">
                  <c:v>0.82</c:v>
                </c:pt>
                <c:pt idx="4">
                  <c:v>0.83499999999999996</c:v>
                </c:pt>
                <c:pt idx="5">
                  <c:v>0.73499999999999999</c:v>
                </c:pt>
                <c:pt idx="6">
                  <c:v>0.86499999999999999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88-4775-B8A2-F6ACFF429857}"/>
            </c:ext>
          </c:extLst>
        </c:ser>
        <c:ser>
          <c:idx val="2"/>
          <c:order val="2"/>
          <c:tx>
            <c:strRef>
              <c:f>'Nou Ingres'!$B$28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Ingres'!$H$28:$N$28</c:f>
              <c:numCache>
                <c:formatCode>0.0%</c:formatCode>
                <c:ptCount val="7"/>
                <c:pt idx="0">
                  <c:v>0.96</c:v>
                </c:pt>
                <c:pt idx="1">
                  <c:v>1.18</c:v>
                </c:pt>
                <c:pt idx="2">
                  <c:v>1.04</c:v>
                </c:pt>
                <c:pt idx="3">
                  <c:v>1.34</c:v>
                </c:pt>
                <c:pt idx="4">
                  <c:v>1.2</c:v>
                </c:pt>
                <c:pt idx="5">
                  <c:v>1.36</c:v>
                </c:pt>
                <c:pt idx="6">
                  <c:v>1.08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88-4775-B8A2-F6ACFF429857}"/>
            </c:ext>
          </c:extLst>
        </c:ser>
        <c:ser>
          <c:idx val="3"/>
          <c:order val="3"/>
          <c:tx>
            <c:strRef>
              <c:f>'Nou Ingres'!$B$29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Ingres'!$H$29:$N$29</c:f>
              <c:numCache>
                <c:formatCode>0.0%</c:formatCode>
                <c:ptCount val="7"/>
                <c:pt idx="1">
                  <c:v>0.66666666666666663</c:v>
                </c:pt>
                <c:pt idx="2">
                  <c:v>0.6333333333333333</c:v>
                </c:pt>
                <c:pt idx="3">
                  <c:v>0.43333333333333335</c:v>
                </c:pt>
                <c:pt idx="4">
                  <c:v>0.56666666666666665</c:v>
                </c:pt>
                <c:pt idx="5">
                  <c:v>0.56666666666666665</c:v>
                </c:pt>
                <c:pt idx="6">
                  <c:v>0.53333333333333333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8-4775-B8A2-F6ACFF429857}"/>
            </c:ext>
          </c:extLst>
        </c:ser>
        <c:ser>
          <c:idx val="4"/>
          <c:order val="4"/>
          <c:tx>
            <c:strRef>
              <c:f>'Nou Ingres'!$B$31</c:f>
              <c:strCache>
                <c:ptCount val="1"/>
                <c:pt idx="0">
                  <c:v>Total EPSEVG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Ingres'!$H$31:$N$31</c:f>
              <c:numCache>
                <c:formatCode>0.0%</c:formatCode>
                <c:ptCount val="7"/>
                <c:pt idx="0">
                  <c:v>0.97714285714285709</c:v>
                </c:pt>
                <c:pt idx="1">
                  <c:v>0.93421052631578949</c:v>
                </c:pt>
                <c:pt idx="2">
                  <c:v>0.89736842105263159</c:v>
                </c:pt>
                <c:pt idx="3">
                  <c:v>0.95789473684210524</c:v>
                </c:pt>
                <c:pt idx="4">
                  <c:v>0.91578947368421049</c:v>
                </c:pt>
                <c:pt idx="5">
                  <c:v>0.90789473684210531</c:v>
                </c:pt>
                <c:pt idx="6">
                  <c:v>0.90789473684210531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E88-4775-B8A2-F6ACFF429857}"/>
            </c:ext>
          </c:extLst>
        </c:ser>
        <c:ser>
          <c:idx val="5"/>
          <c:order val="5"/>
          <c:tx>
            <c:strRef>
              <c:f>'Nou Ingres'!$B$30</c:f>
              <c:strCache>
                <c:ptCount val="1"/>
                <c:pt idx="0">
                  <c:v>Master MBDesign - Vilanova</c:v>
                </c:pt>
              </c:strCache>
            </c:strRef>
          </c:tx>
          <c:cat>
            <c:strRef>
              <c:f>'Nou Ingres'!$H$25:$N$25</c:f>
              <c:strCache>
                <c:ptCount val="7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</c:strCache>
            </c:strRef>
          </c:cat>
          <c:val>
            <c:numRef>
              <c:f>'Nou Ingres'!$H$30:$N$30</c:f>
              <c:numCache>
                <c:formatCode>0.0%</c:formatCode>
                <c:ptCount val="7"/>
                <c:pt idx="4">
                  <c:v>0.2</c:v>
                </c:pt>
                <c:pt idx="5">
                  <c:v>0.33333333333333331</c:v>
                </c:pt>
                <c:pt idx="6">
                  <c:v>0.93333333333333335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CF-49F7-A21A-A4AF374F08B8}"/>
            </c:ext>
          </c:extLst>
        </c:ser>
        <c:dLbls/>
        <c:marker val="1"/>
        <c:axId val="101756288"/>
        <c:axId val="128210048"/>
      </c:lineChart>
      <c:catAx>
        <c:axId val="101756288"/>
        <c:scaling>
          <c:orientation val="minMax"/>
        </c:scaling>
        <c:axPos val="b"/>
        <c:numFmt formatCode="General" sourceLinked="0"/>
        <c:tickLblPos val="nextTo"/>
        <c:crossAx val="128210048"/>
        <c:crosses val="autoZero"/>
        <c:auto val="1"/>
        <c:lblAlgn val="ctr"/>
        <c:lblOffset val="100"/>
      </c:catAx>
      <c:valAx>
        <c:axId val="128210048"/>
        <c:scaling>
          <c:orientation val="minMax"/>
        </c:scaling>
        <c:axPos val="l"/>
        <c:majorGridlines/>
        <c:numFmt formatCode="0.0%" sourceLinked="1"/>
        <c:tickLblPos val="nextTo"/>
        <c:crossAx val="1017562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'Nou Ingres'!$B$12</c:f>
              <c:strCache>
                <c:ptCount val="1"/>
                <c:pt idx="0">
                  <c:v>Nou ingres total Grau+Master</c:v>
                </c:pt>
              </c:strCache>
            </c:strRef>
          </c:tx>
          <c:cat>
            <c:strRef>
              <c:f>'Nou Ingres'!$D$2:$N$2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f>'Nou Ingres'!$D$12:$N$12</c:f>
              <c:numCache>
                <c:formatCode>0</c:formatCode>
                <c:ptCount val="11"/>
                <c:pt idx="0">
                  <c:v>249</c:v>
                </c:pt>
                <c:pt idx="1">
                  <c:v>339</c:v>
                </c:pt>
                <c:pt idx="2">
                  <c:v>367</c:v>
                </c:pt>
                <c:pt idx="3">
                  <c:v>375</c:v>
                </c:pt>
                <c:pt idx="4">
                  <c:v>342</c:v>
                </c:pt>
                <c:pt idx="5">
                  <c:v>355</c:v>
                </c:pt>
                <c:pt idx="6">
                  <c:v>341</c:v>
                </c:pt>
                <c:pt idx="7">
                  <c:v>364</c:v>
                </c:pt>
                <c:pt idx="8">
                  <c:v>348</c:v>
                </c:pt>
                <c:pt idx="9">
                  <c:v>345</c:v>
                </c:pt>
                <c:pt idx="10">
                  <c:v>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B-4E38-A47F-6E5F8608D130}"/>
            </c:ext>
          </c:extLst>
        </c:ser>
        <c:dLbls/>
        <c:marker val="1"/>
        <c:axId val="128837120"/>
        <c:axId val="129327488"/>
      </c:lineChart>
      <c:catAx>
        <c:axId val="128837120"/>
        <c:scaling>
          <c:orientation val="minMax"/>
        </c:scaling>
        <c:axPos val="b"/>
        <c:numFmt formatCode="General" sourceLinked="0"/>
        <c:tickLblPos val="nextTo"/>
        <c:crossAx val="129327488"/>
        <c:crosses val="autoZero"/>
        <c:auto val="1"/>
        <c:lblAlgn val="ctr"/>
        <c:lblOffset val="100"/>
      </c:catAx>
      <c:valAx>
        <c:axId val="129327488"/>
        <c:scaling>
          <c:orientation val="minMax"/>
        </c:scaling>
        <c:axPos val="l"/>
        <c:majorGridlines/>
        <c:numFmt formatCode="0" sourceLinked="1"/>
        <c:tickLblPos val="nextTo"/>
        <c:crossAx val="128837120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'Total Matricula'!$B$3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Matricula'!$D$3:$O$3</c:f>
              <c:numCache>
                <c:formatCode>General</c:formatCode>
                <c:ptCount val="12"/>
                <c:pt idx="0">
                  <c:v>0</c:v>
                </c:pt>
                <c:pt idx="1">
                  <c:v>66</c:v>
                </c:pt>
                <c:pt idx="2">
                  <c:v>147</c:v>
                </c:pt>
                <c:pt idx="3">
                  <c:v>226</c:v>
                </c:pt>
                <c:pt idx="4">
                  <c:v>310</c:v>
                </c:pt>
                <c:pt idx="5">
                  <c:v>381</c:v>
                </c:pt>
                <c:pt idx="6">
                  <c:v>425</c:v>
                </c:pt>
                <c:pt idx="7">
                  <c:v>431</c:v>
                </c:pt>
                <c:pt idx="8">
                  <c:v>435</c:v>
                </c:pt>
                <c:pt idx="9">
                  <c:v>447</c:v>
                </c:pt>
                <c:pt idx="10">
                  <c:v>432</c:v>
                </c:pt>
                <c:pt idx="11">
                  <c:v>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A5-4680-B54C-DC0B7624D990}"/>
            </c:ext>
          </c:extLst>
        </c:ser>
        <c:ser>
          <c:idx val="1"/>
          <c:order val="1"/>
          <c:tx>
            <c:strRef>
              <c:f>'Total Matricula'!$B$4</c:f>
              <c:strCache>
                <c:ptCount val="1"/>
                <c:pt idx="0">
                  <c:v>Grau Eng. Fase Comuna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Matricula'!$D$4:$O$4</c:f>
              <c:numCache>
                <c:formatCode>General</c:formatCode>
                <c:ptCount val="12"/>
                <c:pt idx="0">
                  <c:v>0</c:v>
                </c:pt>
                <c:pt idx="1">
                  <c:v>203</c:v>
                </c:pt>
                <c:pt idx="2">
                  <c:v>292</c:v>
                </c:pt>
                <c:pt idx="3">
                  <c:v>356</c:v>
                </c:pt>
                <c:pt idx="4">
                  <c:v>318</c:v>
                </c:pt>
                <c:pt idx="5">
                  <c:v>152</c:v>
                </c:pt>
                <c:pt idx="6">
                  <c:v>114</c:v>
                </c:pt>
                <c:pt idx="7">
                  <c:v>167</c:v>
                </c:pt>
                <c:pt idx="8">
                  <c:v>173</c:v>
                </c:pt>
                <c:pt idx="9">
                  <c:v>176</c:v>
                </c:pt>
                <c:pt idx="10">
                  <c:v>172</c:v>
                </c:pt>
                <c:pt idx="11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A5-4680-B54C-DC0B7624D990}"/>
            </c:ext>
          </c:extLst>
        </c:ser>
        <c:ser>
          <c:idx val="2"/>
          <c:order val="2"/>
          <c:tx>
            <c:strRef>
              <c:f>'Total Matricula'!$B$5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Matricula'!$D$5:$O$5</c:f>
              <c:numCache>
                <c:formatCode>General</c:formatCode>
                <c:ptCount val="12"/>
                <c:pt idx="0">
                  <c:v>0</c:v>
                </c:pt>
                <c:pt idx="1">
                  <c:v>26</c:v>
                </c:pt>
                <c:pt idx="2">
                  <c:v>64</c:v>
                </c:pt>
                <c:pt idx="3">
                  <c:v>118</c:v>
                </c:pt>
                <c:pt idx="4">
                  <c:v>223</c:v>
                </c:pt>
                <c:pt idx="5">
                  <c:v>387</c:v>
                </c:pt>
                <c:pt idx="6">
                  <c:v>426</c:v>
                </c:pt>
                <c:pt idx="7">
                  <c:v>414</c:v>
                </c:pt>
                <c:pt idx="8">
                  <c:v>349</c:v>
                </c:pt>
                <c:pt idx="9">
                  <c:v>380</c:v>
                </c:pt>
                <c:pt idx="10">
                  <c:v>311</c:v>
                </c:pt>
                <c:pt idx="11">
                  <c:v>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A5-4680-B54C-DC0B7624D990}"/>
            </c:ext>
          </c:extLst>
        </c:ser>
        <c:ser>
          <c:idx val="3"/>
          <c:order val="3"/>
          <c:tx>
            <c:strRef>
              <c:f>'Total Matricula'!$B$6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Matricula'!$D$6:$O$6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38</c:v>
                </c:pt>
                <c:pt idx="4">
                  <c:v>79</c:v>
                </c:pt>
                <c:pt idx="5">
                  <c:v>107</c:v>
                </c:pt>
                <c:pt idx="6">
                  <c:v>112</c:v>
                </c:pt>
                <c:pt idx="7">
                  <c:v>98</c:v>
                </c:pt>
                <c:pt idx="8">
                  <c:v>80</c:v>
                </c:pt>
                <c:pt idx="9">
                  <c:v>77</c:v>
                </c:pt>
                <c:pt idx="10">
                  <c:v>49</c:v>
                </c:pt>
                <c:pt idx="11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A5-4680-B54C-DC0B7624D990}"/>
            </c:ext>
          </c:extLst>
        </c:ser>
        <c:ser>
          <c:idx val="4"/>
          <c:order val="4"/>
          <c:tx>
            <c:strRef>
              <c:f>'Total Matricula'!$B$7</c:f>
              <c:strCache>
                <c:ptCount val="1"/>
                <c:pt idx="0">
                  <c:v>Grau Eng. Electronica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Matricula'!$D$7:$O$7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40</c:v>
                </c:pt>
                <c:pt idx="4">
                  <c:v>74</c:v>
                </c:pt>
                <c:pt idx="5">
                  <c:v>103</c:v>
                </c:pt>
                <c:pt idx="6">
                  <c:v>130</c:v>
                </c:pt>
                <c:pt idx="7">
                  <c:v>119</c:v>
                </c:pt>
                <c:pt idx="8">
                  <c:v>122</c:v>
                </c:pt>
                <c:pt idx="9">
                  <c:v>133</c:v>
                </c:pt>
                <c:pt idx="10">
                  <c:v>110</c:v>
                </c:pt>
                <c:pt idx="11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A5-4680-B54C-DC0B7624D990}"/>
            </c:ext>
          </c:extLst>
        </c:ser>
        <c:ser>
          <c:idx val="5"/>
          <c:order val="5"/>
          <c:tx>
            <c:strRef>
              <c:f>'Total Matricula'!$B$8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Matricula'!$D$8:$O$8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69</c:v>
                </c:pt>
                <c:pt idx="4">
                  <c:v>118</c:v>
                </c:pt>
                <c:pt idx="5">
                  <c:v>145</c:v>
                </c:pt>
                <c:pt idx="6">
                  <c:v>152</c:v>
                </c:pt>
                <c:pt idx="7">
                  <c:v>148</c:v>
                </c:pt>
                <c:pt idx="8">
                  <c:v>166</c:v>
                </c:pt>
                <c:pt idx="9">
                  <c:v>178</c:v>
                </c:pt>
                <c:pt idx="10">
                  <c:v>195</c:v>
                </c:pt>
                <c:pt idx="11">
                  <c:v>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5A5-4680-B54C-DC0B7624D990}"/>
            </c:ext>
          </c:extLst>
        </c:ser>
        <c:ser>
          <c:idx val="6"/>
          <c:order val="6"/>
          <c:tx>
            <c:strRef>
              <c:f>'Total Matricula'!$B$9</c:f>
              <c:strCache>
                <c:ptCount val="1"/>
                <c:pt idx="0">
                  <c:v>Grau Eng. S.Electronics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Matricula'!$D$9:$O$9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44</c:v>
                </c:pt>
                <c:pt idx="4">
                  <c:v>31</c:v>
                </c:pt>
                <c:pt idx="5">
                  <c:v>26</c:v>
                </c:pt>
                <c:pt idx="6">
                  <c:v>21</c:v>
                </c:pt>
                <c:pt idx="7">
                  <c:v>16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A5-4680-B54C-DC0B7624D990}"/>
            </c:ext>
          </c:extLst>
        </c:ser>
        <c:ser>
          <c:idx val="7"/>
          <c:order val="7"/>
          <c:tx>
            <c:strRef>
              <c:f>'Total Matricula'!$B$10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Matricula'!$D$10:$O$10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7</c:v>
                </c:pt>
                <c:pt idx="6">
                  <c:v>29</c:v>
                </c:pt>
                <c:pt idx="7">
                  <c:v>40</c:v>
                </c:pt>
                <c:pt idx="8">
                  <c:v>35</c:v>
                </c:pt>
                <c:pt idx="9">
                  <c:v>29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5A5-4680-B54C-DC0B7624D990}"/>
            </c:ext>
          </c:extLst>
        </c:ser>
        <c:dLbls/>
        <c:marker val="1"/>
        <c:axId val="137671040"/>
        <c:axId val="141620352"/>
      </c:lineChart>
      <c:catAx>
        <c:axId val="137671040"/>
        <c:scaling>
          <c:orientation val="minMax"/>
        </c:scaling>
        <c:axPos val="b"/>
        <c:numFmt formatCode="General" sourceLinked="0"/>
        <c:tickLblPos val="nextTo"/>
        <c:crossAx val="141620352"/>
        <c:crosses val="autoZero"/>
        <c:auto val="1"/>
        <c:lblAlgn val="ctr"/>
        <c:lblOffset val="100"/>
      </c:catAx>
      <c:valAx>
        <c:axId val="141620352"/>
        <c:scaling>
          <c:orientation val="minMax"/>
        </c:scaling>
        <c:axPos val="l"/>
        <c:majorGridlines/>
        <c:numFmt formatCode="General" sourceLinked="1"/>
        <c:tickLblPos val="nextTo"/>
        <c:crossAx val="1376710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8"/>
          <c:order val="0"/>
          <c:tx>
            <c:strRef>
              <c:f>'Total Matricula'!$B$13</c:f>
              <c:strCache>
                <c:ptCount val="1"/>
                <c:pt idx="0">
                  <c:v>TOTAL MATRIC. Graus+Master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Matricula'!$D$13:$O$13</c:f>
              <c:numCache>
                <c:formatCode>General</c:formatCode>
                <c:ptCount val="12"/>
                <c:pt idx="0">
                  <c:v>0</c:v>
                </c:pt>
                <c:pt idx="1">
                  <c:v>298</c:v>
                </c:pt>
                <c:pt idx="2">
                  <c:v>600</c:v>
                </c:pt>
                <c:pt idx="3">
                  <c:v>891</c:v>
                </c:pt>
                <c:pt idx="4">
                  <c:v>1162</c:v>
                </c:pt>
                <c:pt idx="5">
                  <c:v>1308</c:v>
                </c:pt>
                <c:pt idx="6">
                  <c:v>1409</c:v>
                </c:pt>
                <c:pt idx="7">
                  <c:v>1433</c:v>
                </c:pt>
                <c:pt idx="8">
                  <c:v>1362</c:v>
                </c:pt>
                <c:pt idx="9">
                  <c:v>1423</c:v>
                </c:pt>
                <c:pt idx="10">
                  <c:v>1314</c:v>
                </c:pt>
                <c:pt idx="11">
                  <c:v>1340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5A5-4680-B54C-DC0B7624D990}"/>
            </c:ext>
          </c:extLst>
        </c:ser>
        <c:ser>
          <c:idx val="0"/>
          <c:order val="1"/>
          <c:tx>
            <c:v>Total EPSEVG</c:v>
          </c:tx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Matricula'!$D$2:$O$2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'Total Matricula'!$D$24:$O$24</c:f>
              <c:numCache>
                <c:formatCode>General</c:formatCode>
                <c:ptCount val="12"/>
                <c:pt idx="0">
                  <c:v>1248</c:v>
                </c:pt>
                <c:pt idx="1">
                  <c:v>912</c:v>
                </c:pt>
                <c:pt idx="2">
                  <c:v>1049</c:v>
                </c:pt>
                <c:pt idx="3">
                  <c:v>1208</c:v>
                </c:pt>
                <c:pt idx="4">
                  <c:v>1326</c:v>
                </c:pt>
                <c:pt idx="5">
                  <c:v>1348</c:v>
                </c:pt>
                <c:pt idx="6">
                  <c:v>1447</c:v>
                </c:pt>
                <c:pt idx="7">
                  <c:v>1439</c:v>
                </c:pt>
                <c:pt idx="8">
                  <c:v>1362</c:v>
                </c:pt>
                <c:pt idx="9">
                  <c:v>1423</c:v>
                </c:pt>
                <c:pt idx="10">
                  <c:v>1314</c:v>
                </c:pt>
                <c:pt idx="11">
                  <c:v>1340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7-4D80-9629-BE771B7A2CA2}"/>
            </c:ext>
          </c:extLst>
        </c:ser>
        <c:dLbls/>
        <c:marker val="1"/>
        <c:axId val="134847872"/>
        <c:axId val="134861952"/>
      </c:lineChart>
      <c:catAx>
        <c:axId val="134847872"/>
        <c:scaling>
          <c:orientation val="minMax"/>
        </c:scaling>
        <c:axPos val="b"/>
        <c:numFmt formatCode="General" sourceLinked="0"/>
        <c:tickLblPos val="nextTo"/>
        <c:crossAx val="134861952"/>
        <c:crosses val="autoZero"/>
        <c:auto val="1"/>
        <c:lblAlgn val="ctr"/>
        <c:lblOffset val="100"/>
      </c:catAx>
      <c:valAx>
        <c:axId val="134861952"/>
        <c:scaling>
          <c:orientation val="minMax"/>
        </c:scaling>
        <c:axPos val="l"/>
        <c:majorGridlines/>
        <c:numFmt formatCode="General" sourceLinked="1"/>
        <c:tickLblPos val="nextTo"/>
        <c:crossAx val="1348478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% Matricula total EPSEVG 2019/20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'Total Matricula'!$P$2</c:f>
              <c:strCache>
                <c:ptCount val="1"/>
                <c:pt idx="0">
                  <c:v>% de la matricula total EPSEVG 2018/19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'Total Matricula'!$B$3:$C$11</c:f>
              <c:multiLvlStrCache>
                <c:ptCount val="9"/>
                <c:lvl>
                  <c:pt idx="0">
                    <c:v>D</c:v>
                  </c:pt>
                  <c:pt idx="1">
                    <c:v>N</c:v>
                  </c:pt>
                  <c:pt idx="2">
                    <c:v>M</c:v>
                  </c:pt>
                  <c:pt idx="3">
                    <c:v>E</c:v>
                  </c:pt>
                  <c:pt idx="4">
                    <c:v>K</c:v>
                  </c:pt>
                  <c:pt idx="5">
                    <c:v>I</c:v>
                  </c:pt>
                  <c:pt idx="6">
                    <c:v>T</c:v>
                  </c:pt>
                  <c:pt idx="7">
                    <c:v>R</c:v>
                  </c:pt>
                  <c:pt idx="8">
                    <c:v>B</c:v>
                  </c:pt>
                </c:lvl>
                <c:lvl>
                  <c:pt idx="0">
                    <c:v>Grau Eng. Disseny</c:v>
                  </c:pt>
                  <c:pt idx="1">
                    <c:v>Grau Eng. Fase Comuna</c:v>
                  </c:pt>
                  <c:pt idx="2">
                    <c:v>Grau Eng. Mecanica</c:v>
                  </c:pt>
                  <c:pt idx="3">
                    <c:v>Grau Eng. Electrica</c:v>
                  </c:pt>
                  <c:pt idx="4">
                    <c:v>Grau Eng. Electronica</c:v>
                  </c:pt>
                  <c:pt idx="5">
                    <c:v>Grau Eng. Informatica</c:v>
                  </c:pt>
                  <c:pt idx="6">
                    <c:v>Grau Eng. S.Electronics</c:v>
                  </c:pt>
                  <c:pt idx="7">
                    <c:v>Master MUESAEI</c:v>
                  </c:pt>
                  <c:pt idx="8">
                    <c:v>Master MBDesign</c:v>
                  </c:pt>
                </c:lvl>
              </c:multiLvlStrCache>
            </c:multiLvlStrRef>
          </c:cat>
          <c:val>
            <c:numRef>
              <c:f>'Total Matricula'!$P$3:$P$11</c:f>
              <c:numCache>
                <c:formatCode>0.00%</c:formatCode>
                <c:ptCount val="9"/>
                <c:pt idx="0">
                  <c:v>0.33358208955223878</c:v>
                </c:pt>
                <c:pt idx="1">
                  <c:v>0.17388059701492536</c:v>
                </c:pt>
                <c:pt idx="2">
                  <c:v>0.19253731343283581</c:v>
                </c:pt>
                <c:pt idx="3">
                  <c:v>3.2089552238805968E-2</c:v>
                </c:pt>
                <c:pt idx="4">
                  <c:v>7.8358208955223885E-2</c:v>
                </c:pt>
                <c:pt idx="5">
                  <c:v>0.14701492537313432</c:v>
                </c:pt>
                <c:pt idx="6">
                  <c:v>0</c:v>
                </c:pt>
                <c:pt idx="7">
                  <c:v>2.6119402985074626E-2</c:v>
                </c:pt>
                <c:pt idx="8">
                  <c:v>1.0447761194029851E-2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B1-46D1-8966-865926835328}"/>
            </c:ext>
          </c:extLst>
        </c:ser>
        <c:dLbls/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Titulats: per cada Titulació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Titulats!$B$3</c:f>
              <c:strCache>
                <c:ptCount val="1"/>
                <c:pt idx="0">
                  <c:v>Grau Eng. Disseny Ind i DP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Titulats!$H$3:$N$3</c:f>
              <c:numCache>
                <c:formatCode>General</c:formatCode>
                <c:ptCount val="7"/>
                <c:pt idx="0">
                  <c:v>16</c:v>
                </c:pt>
                <c:pt idx="1">
                  <c:v>38</c:v>
                </c:pt>
                <c:pt idx="2">
                  <c:v>52</c:v>
                </c:pt>
                <c:pt idx="3" formatCode="0">
                  <c:v>65</c:v>
                </c:pt>
                <c:pt idx="4" formatCode="0">
                  <c:v>71</c:v>
                </c:pt>
                <c:pt idx="5" formatCode="0">
                  <c:v>68</c:v>
                </c:pt>
                <c:pt idx="6" formatCode="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BD-4F79-979A-C0E39606648F}"/>
            </c:ext>
          </c:extLst>
        </c:ser>
        <c:ser>
          <c:idx val="1"/>
          <c:order val="1"/>
          <c:tx>
            <c:strRef>
              <c:f>Titulats!$B$4</c:f>
              <c:strCache>
                <c:ptCount val="1"/>
                <c:pt idx="0">
                  <c:v>Grau Eng. Mecanica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Titulats!$H$4:$N$4</c:f>
              <c:numCache>
                <c:formatCode>General</c:formatCode>
                <c:ptCount val="7"/>
                <c:pt idx="0">
                  <c:v>14</c:v>
                </c:pt>
                <c:pt idx="1">
                  <c:v>42</c:v>
                </c:pt>
                <c:pt idx="2">
                  <c:v>49</c:v>
                </c:pt>
                <c:pt idx="3" formatCode="0">
                  <c:v>56</c:v>
                </c:pt>
                <c:pt idx="4" formatCode="0">
                  <c:v>61</c:v>
                </c:pt>
                <c:pt idx="5" formatCode="0">
                  <c:v>72</c:v>
                </c:pt>
                <c:pt idx="6" formatCode="0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BD-4F79-979A-C0E39606648F}"/>
            </c:ext>
          </c:extLst>
        </c:ser>
        <c:ser>
          <c:idx val="2"/>
          <c:order val="2"/>
          <c:tx>
            <c:strRef>
              <c:f>Titulats!$B$5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Titulats!$H$5:$N$5</c:f>
              <c:numCache>
                <c:formatCode>General</c:formatCode>
                <c:ptCount val="7"/>
                <c:pt idx="0">
                  <c:v>6</c:v>
                </c:pt>
                <c:pt idx="1">
                  <c:v>17</c:v>
                </c:pt>
                <c:pt idx="2">
                  <c:v>14</c:v>
                </c:pt>
                <c:pt idx="3" formatCode="0">
                  <c:v>17</c:v>
                </c:pt>
                <c:pt idx="4" formatCode="0">
                  <c:v>16</c:v>
                </c:pt>
                <c:pt idx="5" formatCode="0">
                  <c:v>14</c:v>
                </c:pt>
                <c:pt idx="6" formatCode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BD-4F79-979A-C0E39606648F}"/>
            </c:ext>
          </c:extLst>
        </c:ser>
        <c:ser>
          <c:idx val="3"/>
          <c:order val="3"/>
          <c:tx>
            <c:strRef>
              <c:f>Titulats!$B$6</c:f>
              <c:strCache>
                <c:ptCount val="1"/>
                <c:pt idx="0">
                  <c:v>Grau Eng. Electronica I.A.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Titulats!$H$6:$N$6</c:f>
              <c:numCache>
                <c:formatCode>General</c:formatCode>
                <c:ptCount val="7"/>
                <c:pt idx="0">
                  <c:v>15</c:v>
                </c:pt>
                <c:pt idx="1">
                  <c:v>10</c:v>
                </c:pt>
                <c:pt idx="2">
                  <c:v>24</c:v>
                </c:pt>
                <c:pt idx="3" formatCode="0">
                  <c:v>16</c:v>
                </c:pt>
                <c:pt idx="4" formatCode="0">
                  <c:v>18</c:v>
                </c:pt>
                <c:pt idx="5" formatCode="0">
                  <c:v>28</c:v>
                </c:pt>
                <c:pt idx="6" formatCode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BD-4F79-979A-C0E39606648F}"/>
            </c:ext>
          </c:extLst>
        </c:ser>
        <c:ser>
          <c:idx val="4"/>
          <c:order val="4"/>
          <c:tx>
            <c:strRef>
              <c:f>Titulats!$B$7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Titulats!$H$7:$N$7</c:f>
              <c:numCache>
                <c:formatCode>General</c:formatCode>
                <c:ptCount val="7"/>
                <c:pt idx="1">
                  <c:v>6</c:v>
                </c:pt>
                <c:pt idx="2">
                  <c:v>6</c:v>
                </c:pt>
                <c:pt idx="3" formatCode="0">
                  <c:v>14</c:v>
                </c:pt>
                <c:pt idx="4" formatCode="0">
                  <c:v>17</c:v>
                </c:pt>
                <c:pt idx="5" formatCode="0">
                  <c:v>12</c:v>
                </c:pt>
                <c:pt idx="6" formatCode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BD-4F79-979A-C0E39606648F}"/>
            </c:ext>
          </c:extLst>
        </c:ser>
        <c:ser>
          <c:idx val="5"/>
          <c:order val="5"/>
          <c:tx>
            <c:strRef>
              <c:f>Titulats!$B$8</c:f>
              <c:strCache>
                <c:ptCount val="1"/>
                <c:pt idx="0">
                  <c:v>Grau Eng. S.Electronics</c:v>
                </c:pt>
              </c:strCache>
            </c:strRef>
          </c:tx>
          <c:cat>
            <c:strRef>
              <c:f>Titulats!$H$2:$N$2</c:f>
              <c:strCache>
                <c:ptCount val="7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</c:strCache>
            </c:strRef>
          </c:cat>
          <c:val>
            <c:numRef>
              <c:f>Titulats!$H$8:$N$8</c:f>
              <c:numCache>
                <c:formatCode>General</c:formatCode>
                <c:ptCount val="7"/>
                <c:pt idx="2">
                  <c:v>5</c:v>
                </c:pt>
                <c:pt idx="3" formatCode="0">
                  <c:v>13</c:v>
                </c:pt>
                <c:pt idx="4" formatCode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BD-4F79-979A-C0E39606648F}"/>
            </c:ext>
          </c:extLst>
        </c:ser>
        <c:ser>
          <c:idx val="6"/>
          <c:order val="6"/>
          <c:tx>
            <c:strRef>
              <c:f>Titulats!$B$10</c:f>
              <c:strCache>
                <c:ptCount val="1"/>
                <c:pt idx="0">
                  <c:v>Master MBDesign-Vilanova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Titulats!$H$10:$M$10</c:f>
              <c:numCache>
                <c:formatCode>General</c:formatCode>
                <c:ptCount val="6"/>
                <c:pt idx="5" formatCode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BD-4F79-979A-C0E39606648F}"/>
            </c:ext>
          </c:extLst>
        </c:ser>
        <c:dLbls/>
        <c:marker val="1"/>
        <c:axId val="135975680"/>
        <c:axId val="135977216"/>
      </c:lineChart>
      <c:catAx>
        <c:axId val="135975680"/>
        <c:scaling>
          <c:orientation val="minMax"/>
        </c:scaling>
        <c:axPos val="b"/>
        <c:numFmt formatCode="General" sourceLinked="0"/>
        <c:tickLblPos val="nextTo"/>
        <c:crossAx val="135977216"/>
        <c:crosses val="autoZero"/>
        <c:auto val="1"/>
        <c:lblAlgn val="ctr"/>
        <c:lblOffset val="100"/>
      </c:catAx>
      <c:valAx>
        <c:axId val="135977216"/>
        <c:scaling>
          <c:orientation val="minMax"/>
        </c:scaling>
        <c:axPos val="l"/>
        <c:majorGridlines/>
        <c:numFmt formatCode="General" sourceLinked="1"/>
        <c:tickLblPos val="nextTo"/>
        <c:crossAx val="13597568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Total</a:t>
            </a:r>
            <a:r>
              <a:rPr lang="ca-ES" sz="1400" baseline="0"/>
              <a:t> titulats de Graus + Màsters + Cicles a l'EPSEVG</a:t>
            </a:r>
            <a:endParaRPr lang="ca-ES" sz="1400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Titulats!$B$53</c:f>
              <c:strCache>
                <c:ptCount val="1"/>
                <c:pt idx="0">
                  <c:v>Total Titulats EPSEVG</c:v>
                </c:pt>
              </c:strCache>
            </c:strRef>
          </c:tx>
          <c:dLbls>
            <c:dLbl>
              <c:idx val="0"/>
              <c:layout>
                <c:manualLayout>
                  <c:x val="-1.0671060566881175E-2"/>
                  <c:y val="-3.3166085234227552E-2"/>
                </c:manualLayout>
              </c:layout>
              <c:showVal val="1"/>
            </c:dLbl>
            <c:dLbl>
              <c:idx val="1"/>
              <c:layout>
                <c:manualLayout>
                  <c:x val="-1.0671060566881212E-2"/>
                  <c:y val="-4.7380121763182168E-2"/>
                </c:manualLayout>
              </c:layout>
              <c:showVal val="1"/>
            </c:dLbl>
            <c:dLbl>
              <c:idx val="2"/>
              <c:layout>
                <c:manualLayout>
                  <c:x val="-2.6677651417202968E-3"/>
                  <c:y val="-3.7904097410545769E-2"/>
                </c:manualLayout>
              </c:layout>
              <c:showVal val="1"/>
            </c:dLbl>
            <c:dLbl>
              <c:idx val="3"/>
              <c:layout>
                <c:manualLayout>
                  <c:x val="-9.3371779960210385E-3"/>
                  <c:y val="-3.3166085234227552E-2"/>
                </c:manualLayout>
              </c:layout>
              <c:showVal val="1"/>
            </c:dLbl>
            <c:dLbl>
              <c:idx val="4"/>
              <c:layout>
                <c:manualLayout>
                  <c:x val="-8.0032954251608897E-3"/>
                  <c:y val="-6.159415829213688E-2"/>
                </c:manualLayout>
              </c:layout>
              <c:showVal val="1"/>
            </c:dLbl>
            <c:dLbl>
              <c:idx val="5"/>
              <c:layout>
                <c:manualLayout>
                  <c:x val="-2.8011533988063116E-2"/>
                  <c:y val="-5.2118133939500433E-2"/>
                </c:manualLayout>
              </c:layout>
              <c:showVal val="1"/>
            </c:dLbl>
            <c:dLbl>
              <c:idx val="6"/>
              <c:layout>
                <c:manualLayout>
                  <c:x val="-6.6694128543007417E-3"/>
                  <c:y val="-3.7904097410545748E-2"/>
                </c:manualLayout>
              </c:layout>
              <c:showVal val="1"/>
            </c:dLbl>
            <c:dLbl>
              <c:idx val="7"/>
              <c:layout>
                <c:manualLayout>
                  <c:x val="-6.6694128543007417E-3"/>
                  <c:y val="-5.6856146115818615E-2"/>
                </c:manualLayout>
              </c:layout>
              <c:showVal val="1"/>
            </c:dLbl>
            <c:dLbl>
              <c:idx val="8"/>
              <c:layout>
                <c:manualLayout>
                  <c:x val="-9.3371779960211374E-3"/>
                  <c:y val="-4.2642109586863992E-2"/>
                </c:manualLayout>
              </c:layout>
              <c:showVal val="1"/>
            </c:dLbl>
            <c:dLbl>
              <c:idx val="9"/>
              <c:layout>
                <c:manualLayout>
                  <c:x val="-4.0016477125804448E-3"/>
                  <c:y val="-2.3690060881591108E-2"/>
                </c:manualLayout>
              </c:layout>
              <c:showVal val="1"/>
            </c:dLbl>
            <c:dLbl>
              <c:idx val="10"/>
              <c:layout>
                <c:manualLayout>
                  <c:x val="-1.2004943137741336E-2"/>
                  <c:y val="-3.7904097410545769E-2"/>
                </c:manualLayout>
              </c:layout>
              <c:showVal val="1"/>
            </c:dLbl>
            <c:showVal val="1"/>
          </c:dLbls>
          <c:cat>
            <c:strRef>
              <c:f>Titulats!$D$52:$N$52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Titulats!$D$53:$N$53</c:f>
              <c:numCache>
                <c:formatCode>General</c:formatCode>
                <c:ptCount val="11"/>
                <c:pt idx="0">
                  <c:v>204</c:v>
                </c:pt>
                <c:pt idx="1">
                  <c:v>203</c:v>
                </c:pt>
                <c:pt idx="2">
                  <c:v>217</c:v>
                </c:pt>
                <c:pt idx="3">
                  <c:v>184</c:v>
                </c:pt>
                <c:pt idx="4">
                  <c:v>146</c:v>
                </c:pt>
                <c:pt idx="5">
                  <c:v>188</c:v>
                </c:pt>
                <c:pt idx="6">
                  <c:v>318</c:v>
                </c:pt>
                <c:pt idx="7">
                  <c:v>203</c:v>
                </c:pt>
                <c:pt idx="8">
                  <c:v>196</c:v>
                </c:pt>
                <c:pt idx="9">
                  <c:v>201</c:v>
                </c:pt>
                <c:pt idx="10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19-4E85-A128-B392F68D00C9}"/>
            </c:ext>
          </c:extLst>
        </c:ser>
        <c:dLbls/>
        <c:marker val="1"/>
        <c:axId val="136718976"/>
        <c:axId val="136737152"/>
      </c:lineChart>
      <c:catAx>
        <c:axId val="136718976"/>
        <c:scaling>
          <c:orientation val="minMax"/>
        </c:scaling>
        <c:axPos val="b"/>
        <c:numFmt formatCode="General" sourceLinked="0"/>
        <c:tickLblPos val="nextTo"/>
        <c:crossAx val="136737152"/>
        <c:crosses val="autoZero"/>
        <c:auto val="1"/>
        <c:lblAlgn val="ctr"/>
        <c:lblOffset val="100"/>
      </c:catAx>
      <c:valAx>
        <c:axId val="13673715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136718976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Titulats!$R$2</c:f>
              <c:strCache>
                <c:ptCount val="1"/>
                <c:pt idx="0">
                  <c:v>% Titulats 2018-19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Titulats!$B$3:$B$10</c:f>
              <c:strCache>
                <c:ptCount val="8"/>
                <c:pt idx="0">
                  <c:v>Grau Eng. Disseny Ind i DP</c:v>
                </c:pt>
                <c:pt idx="1">
                  <c:v>Grau Eng. Mecanica</c:v>
                </c:pt>
                <c:pt idx="2">
                  <c:v>Grau Eng. Electrica</c:v>
                </c:pt>
                <c:pt idx="3">
                  <c:v>Grau Eng. Electronica I.A.</c:v>
                </c:pt>
                <c:pt idx="4">
                  <c:v>Grau Eng. Informatica</c:v>
                </c:pt>
                <c:pt idx="5">
                  <c:v>Grau Eng. S.Electronics</c:v>
                </c:pt>
                <c:pt idx="6">
                  <c:v>Master MUESAEI</c:v>
                </c:pt>
                <c:pt idx="7">
                  <c:v>Master MBDesign-Vilanova</c:v>
                </c:pt>
              </c:strCache>
            </c:strRef>
          </c:cat>
          <c:val>
            <c:numRef>
              <c:f>Titulats!$R$3:$R$10</c:f>
              <c:numCache>
                <c:formatCode>0.00%</c:formatCode>
                <c:ptCount val="8"/>
                <c:pt idx="0">
                  <c:v>0.26035502958579881</c:v>
                </c:pt>
                <c:pt idx="1">
                  <c:v>0.39053254437869822</c:v>
                </c:pt>
                <c:pt idx="2">
                  <c:v>9.4674556213017749E-2</c:v>
                </c:pt>
                <c:pt idx="3">
                  <c:v>0.11242603550295859</c:v>
                </c:pt>
                <c:pt idx="4">
                  <c:v>4.142011834319527E-2</c:v>
                </c:pt>
                <c:pt idx="5">
                  <c:v>0</c:v>
                </c:pt>
                <c:pt idx="6">
                  <c:v>8.2840236686390539E-2</c:v>
                </c:pt>
                <c:pt idx="7">
                  <c:v>1.7751479289940829E-2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DA-411F-8D50-51E0C038C636}"/>
            </c:ext>
          </c:extLst>
        </c:ser>
        <c:dLbls/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95249</xdr:rowOff>
    </xdr:from>
    <xdr:to>
      <xdr:col>9</xdr:col>
      <xdr:colOff>85725</xdr:colOff>
      <xdr:row>60</xdr:row>
      <xdr:rowOff>142874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33</xdr:row>
      <xdr:rowOff>66674</xdr:rowOff>
    </xdr:from>
    <xdr:to>
      <xdr:col>19</xdr:col>
      <xdr:colOff>485775</xdr:colOff>
      <xdr:row>60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66675</xdr:colOff>
      <xdr:row>0</xdr:row>
      <xdr:rowOff>133348</xdr:rowOff>
    </xdr:from>
    <xdr:to>
      <xdr:col>19</xdr:col>
      <xdr:colOff>542925</xdr:colOff>
      <xdr:row>22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314319</xdr:colOff>
      <xdr:row>24</xdr:row>
      <xdr:rowOff>180975</xdr:rowOff>
    </xdr:from>
    <xdr:to>
      <xdr:col>17</xdr:col>
      <xdr:colOff>295275</xdr:colOff>
      <xdr:row>54</xdr:row>
      <xdr:rowOff>122465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289827</xdr:colOff>
      <xdr:row>55</xdr:row>
      <xdr:rowOff>57151</xdr:rowOff>
    </xdr:from>
    <xdr:to>
      <xdr:col>17</xdr:col>
      <xdr:colOff>561975</xdr:colOff>
      <xdr:row>70</xdr:row>
      <xdr:rowOff>27215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322488</xdr:colOff>
      <xdr:row>71</xdr:row>
      <xdr:rowOff>35379</xdr:rowOff>
    </xdr:from>
    <xdr:to>
      <xdr:col>15</xdr:col>
      <xdr:colOff>571499</xdr:colOff>
      <xdr:row>89</xdr:row>
      <xdr:rowOff>40822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19050</xdr:rowOff>
    </xdr:from>
    <xdr:to>
      <xdr:col>8</xdr:col>
      <xdr:colOff>438149</xdr:colOff>
      <xdr:row>49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54</xdr:row>
      <xdr:rowOff>76197</xdr:rowOff>
    </xdr:from>
    <xdr:to>
      <xdr:col>14</xdr:col>
      <xdr:colOff>515471</xdr:colOff>
      <xdr:row>68</xdr:row>
      <xdr:rowOff>78440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568697</xdr:colOff>
      <xdr:row>21</xdr:row>
      <xdr:rowOff>188819</xdr:rowOff>
    </xdr:from>
    <xdr:to>
      <xdr:col>23</xdr:col>
      <xdr:colOff>401730</xdr:colOff>
      <xdr:row>49</xdr:row>
      <xdr:rowOff>64995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145679</xdr:colOff>
      <xdr:row>24</xdr:row>
      <xdr:rowOff>134469</xdr:rowOff>
    </xdr:from>
    <xdr:to>
      <xdr:col>15</xdr:col>
      <xdr:colOff>448235</xdr:colOff>
      <xdr:row>49</xdr:row>
      <xdr:rowOff>56028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18</xdr:row>
      <xdr:rowOff>66675</xdr:rowOff>
    </xdr:from>
    <xdr:to>
      <xdr:col>28</xdr:col>
      <xdr:colOff>0</xdr:colOff>
      <xdr:row>39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>
      <selection activeCell="M11" sqref="M11"/>
    </sheetView>
  </sheetViews>
  <sheetFormatPr baseColWidth="10" defaultColWidth="9.140625" defaultRowHeight="15"/>
  <cols>
    <col min="1" max="1" width="13.85546875" customWidth="1"/>
    <col min="2" max="2" width="29.140625" customWidth="1"/>
    <col min="3" max="3" width="5.5703125" customWidth="1"/>
    <col min="4" max="14" width="10.7109375" customWidth="1"/>
    <col min="15" max="15" width="3.28515625" customWidth="1"/>
  </cols>
  <sheetData>
    <row r="1" spans="1:19" ht="18.75">
      <c r="A1" s="44" t="s">
        <v>29</v>
      </c>
      <c r="B1" s="44" t="s">
        <v>34</v>
      </c>
      <c r="C1" s="3"/>
      <c r="D1" s="98"/>
      <c r="E1" s="98"/>
      <c r="F1" s="98"/>
      <c r="G1" s="98"/>
      <c r="H1" s="98"/>
      <c r="I1" s="98"/>
      <c r="J1" s="98"/>
      <c r="K1" s="98"/>
      <c r="L1" s="116"/>
      <c r="M1" s="116"/>
      <c r="N1" s="116"/>
    </row>
    <row r="2" spans="1:19">
      <c r="A2" s="3"/>
      <c r="B2" s="3"/>
      <c r="C2" s="3"/>
      <c r="D2" s="98" t="s">
        <v>27</v>
      </c>
      <c r="E2" s="98" t="s">
        <v>28</v>
      </c>
      <c r="F2" s="98" t="s">
        <v>24</v>
      </c>
      <c r="G2" s="98" t="s">
        <v>25</v>
      </c>
      <c r="H2" s="98" t="s">
        <v>30</v>
      </c>
      <c r="I2" s="98" t="s">
        <v>31</v>
      </c>
      <c r="J2" s="98" t="s">
        <v>32</v>
      </c>
      <c r="K2" s="98" t="s">
        <v>33</v>
      </c>
      <c r="L2" s="98" t="s">
        <v>54</v>
      </c>
      <c r="M2" s="98" t="s">
        <v>55</v>
      </c>
      <c r="N2" s="98" t="s">
        <v>66</v>
      </c>
      <c r="O2" s="4"/>
      <c r="P2" s="4"/>
    </row>
    <row r="3" spans="1:19">
      <c r="A3" s="5" t="s">
        <v>0</v>
      </c>
      <c r="B3" s="6" t="s">
        <v>46</v>
      </c>
      <c r="C3" s="7" t="s">
        <v>1</v>
      </c>
      <c r="D3" s="99">
        <v>66</v>
      </c>
      <c r="E3" s="99">
        <v>92</v>
      </c>
      <c r="F3" s="99">
        <v>92</v>
      </c>
      <c r="G3" s="99">
        <v>94</v>
      </c>
      <c r="H3" s="99">
        <v>117</v>
      </c>
      <c r="I3" s="99">
        <v>110</v>
      </c>
      <c r="J3" s="100">
        <v>96</v>
      </c>
      <c r="K3" s="100">
        <v>120</v>
      </c>
      <c r="L3" s="100">
        <v>104</v>
      </c>
      <c r="M3" s="101">
        <v>113</v>
      </c>
      <c r="N3" s="101">
        <v>102</v>
      </c>
      <c r="P3" s="95"/>
    </row>
    <row r="4" spans="1:19">
      <c r="A4" s="23"/>
      <c r="B4" s="11" t="s">
        <v>47</v>
      </c>
      <c r="C4" s="12" t="s">
        <v>35</v>
      </c>
      <c r="D4" s="102">
        <v>183</v>
      </c>
      <c r="E4" s="102">
        <v>198</v>
      </c>
      <c r="F4" s="102">
        <v>208</v>
      </c>
      <c r="G4" s="102">
        <v>213</v>
      </c>
      <c r="H4" s="102">
        <v>177</v>
      </c>
      <c r="I4" s="102">
        <v>166</v>
      </c>
      <c r="J4" s="103">
        <v>174</v>
      </c>
      <c r="K4" s="104">
        <v>164</v>
      </c>
      <c r="L4" s="104">
        <v>167</v>
      </c>
      <c r="M4" s="105">
        <v>147</v>
      </c>
      <c r="N4" s="105">
        <v>173</v>
      </c>
      <c r="O4" s="1"/>
      <c r="P4" s="122"/>
      <c r="Q4" s="1"/>
      <c r="R4" s="1"/>
      <c r="S4" s="1"/>
    </row>
    <row r="5" spans="1:19" s="37" customFormat="1" hidden="1">
      <c r="A5" s="36"/>
      <c r="B5" s="38" t="s">
        <v>2</v>
      </c>
      <c r="C5" s="39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26"/>
      <c r="N5" s="126"/>
      <c r="P5" s="123"/>
    </row>
    <row r="6" spans="1:19" s="37" customFormat="1" hidden="1">
      <c r="A6" s="36"/>
      <c r="B6" s="38" t="s">
        <v>4</v>
      </c>
      <c r="C6" s="39" t="s">
        <v>5</v>
      </c>
      <c r="D6" s="106"/>
      <c r="E6" s="106"/>
      <c r="F6" s="106"/>
      <c r="G6" s="106"/>
      <c r="H6" s="106"/>
      <c r="I6" s="106"/>
      <c r="J6" s="106"/>
      <c r="K6" s="106"/>
      <c r="L6" s="106"/>
      <c r="M6" s="126"/>
      <c r="N6" s="126"/>
      <c r="P6" s="123"/>
    </row>
    <row r="7" spans="1:19" s="37" customFormat="1" hidden="1">
      <c r="A7" s="36"/>
      <c r="B7" s="38" t="s">
        <v>6</v>
      </c>
      <c r="C7" s="39" t="s">
        <v>7</v>
      </c>
      <c r="D7" s="106"/>
      <c r="E7" s="106"/>
      <c r="F7" s="106"/>
      <c r="G7" s="106"/>
      <c r="H7" s="106"/>
      <c r="I7" s="106"/>
      <c r="J7" s="106"/>
      <c r="K7" s="106"/>
      <c r="L7" s="106"/>
      <c r="M7" s="126"/>
      <c r="N7" s="126"/>
      <c r="P7" s="123"/>
    </row>
    <row r="8" spans="1:19">
      <c r="A8" s="10"/>
      <c r="B8" s="11" t="s">
        <v>51</v>
      </c>
      <c r="C8" s="12" t="s">
        <v>8</v>
      </c>
      <c r="D8" s="107"/>
      <c r="E8" s="108">
        <v>32</v>
      </c>
      <c r="F8" s="108">
        <v>42</v>
      </c>
      <c r="G8" s="108">
        <v>59</v>
      </c>
      <c r="H8" s="108">
        <v>48</v>
      </c>
      <c r="I8" s="108">
        <v>59</v>
      </c>
      <c r="J8" s="108">
        <v>52</v>
      </c>
      <c r="K8" s="108">
        <v>67</v>
      </c>
      <c r="L8" s="108">
        <v>60</v>
      </c>
      <c r="M8" s="109">
        <v>68</v>
      </c>
      <c r="N8" s="109">
        <v>54</v>
      </c>
      <c r="P8" s="61"/>
    </row>
    <row r="9" spans="1:19">
      <c r="A9" s="10"/>
      <c r="B9" s="11" t="s">
        <v>52</v>
      </c>
      <c r="C9" s="15" t="s">
        <v>9</v>
      </c>
      <c r="D9" s="193"/>
      <c r="E9" s="194">
        <v>17</v>
      </c>
      <c r="F9" s="194">
        <v>25</v>
      </c>
      <c r="G9" s="193"/>
      <c r="H9" s="193"/>
      <c r="I9" s="193"/>
      <c r="J9" s="193"/>
      <c r="K9" s="193"/>
      <c r="L9" s="193"/>
      <c r="M9" s="195"/>
      <c r="N9" s="195"/>
      <c r="P9" s="122"/>
    </row>
    <row r="10" spans="1:19">
      <c r="A10" s="162" t="s">
        <v>10</v>
      </c>
      <c r="B10" s="138" t="s">
        <v>53</v>
      </c>
      <c r="C10" s="139" t="s">
        <v>11</v>
      </c>
      <c r="D10" s="196"/>
      <c r="E10" s="197"/>
      <c r="F10" s="197"/>
      <c r="G10" s="99">
        <v>9</v>
      </c>
      <c r="H10" s="99">
        <v>0</v>
      </c>
      <c r="I10" s="99">
        <v>20</v>
      </c>
      <c r="J10" s="99">
        <v>19</v>
      </c>
      <c r="K10" s="99">
        <v>13</v>
      </c>
      <c r="L10" s="99">
        <v>17</v>
      </c>
      <c r="M10" s="198">
        <v>17</v>
      </c>
      <c r="N10" s="198">
        <v>16</v>
      </c>
      <c r="O10" t="s">
        <v>43</v>
      </c>
      <c r="P10" s="61"/>
    </row>
    <row r="11" spans="1:19">
      <c r="A11" s="163"/>
      <c r="B11" s="140" t="s">
        <v>72</v>
      </c>
      <c r="C11" s="141" t="s">
        <v>60</v>
      </c>
      <c r="D11" s="199"/>
      <c r="E11" s="111"/>
      <c r="F11" s="111"/>
      <c r="G11" s="111"/>
      <c r="H11" s="111"/>
      <c r="I11" s="111"/>
      <c r="J11" s="111"/>
      <c r="K11" s="111"/>
      <c r="L11" s="112">
        <v>3</v>
      </c>
      <c r="M11" s="113">
        <v>5</v>
      </c>
      <c r="N11" s="113">
        <v>14</v>
      </c>
      <c r="P11" s="61"/>
    </row>
    <row r="12" spans="1:19">
      <c r="A12" s="28" t="s">
        <v>36</v>
      </c>
      <c r="B12" s="18" t="s">
        <v>79</v>
      </c>
      <c r="C12" s="57"/>
      <c r="D12" s="114">
        <f t="shared" ref="D12:L12" si="0">SUM(D3:D10)</f>
        <v>249</v>
      </c>
      <c r="E12" s="114">
        <f t="shared" si="0"/>
        <v>339</v>
      </c>
      <c r="F12" s="114">
        <f t="shared" si="0"/>
        <v>367</v>
      </c>
      <c r="G12" s="114">
        <f t="shared" si="0"/>
        <v>375</v>
      </c>
      <c r="H12" s="114">
        <f t="shared" si="0"/>
        <v>342</v>
      </c>
      <c r="I12" s="114">
        <f t="shared" si="0"/>
        <v>355</v>
      </c>
      <c r="J12" s="114">
        <f t="shared" si="0"/>
        <v>341</v>
      </c>
      <c r="K12" s="114">
        <f t="shared" si="0"/>
        <v>364</v>
      </c>
      <c r="L12" s="114">
        <f t="shared" si="0"/>
        <v>348</v>
      </c>
      <c r="M12" s="114">
        <f t="shared" ref="M12:N12" si="1">SUM(M3:M10)</f>
        <v>345</v>
      </c>
      <c r="N12" s="114">
        <f t="shared" si="1"/>
        <v>345</v>
      </c>
      <c r="O12" s="1"/>
      <c r="P12" s="83"/>
      <c r="Q12" s="1"/>
      <c r="R12" s="1"/>
      <c r="S12" s="1"/>
    </row>
    <row r="13" spans="1:19">
      <c r="A13" s="58"/>
      <c r="B13" s="59"/>
      <c r="C13" s="57"/>
      <c r="D13" s="117"/>
      <c r="E13" s="117"/>
      <c r="F13" s="117"/>
      <c r="G13" s="117"/>
      <c r="H13" s="117"/>
      <c r="I13" s="117"/>
      <c r="J13" s="117"/>
      <c r="K13" s="117"/>
      <c r="L13" s="115"/>
      <c r="M13" s="115"/>
      <c r="N13" s="270"/>
      <c r="O13" s="1"/>
      <c r="P13" s="1"/>
      <c r="Q13" s="1"/>
      <c r="R13" s="1"/>
      <c r="S13" s="1"/>
    </row>
    <row r="14" spans="1:19" ht="18.75">
      <c r="A14" s="44" t="s">
        <v>29</v>
      </c>
      <c r="B14" s="44" t="s">
        <v>56</v>
      </c>
      <c r="C14" s="3"/>
      <c r="D14" s="98"/>
      <c r="E14" s="98"/>
      <c r="F14" s="98"/>
      <c r="G14" s="98"/>
      <c r="H14" s="98"/>
      <c r="I14" s="98"/>
      <c r="J14" s="98"/>
      <c r="K14" s="98"/>
      <c r="L14" s="116"/>
      <c r="M14" s="116"/>
      <c r="N14" s="116"/>
    </row>
    <row r="15" spans="1:19">
      <c r="A15" s="3"/>
      <c r="B15" s="3"/>
      <c r="C15" s="3"/>
      <c r="D15" s="98" t="s">
        <v>27</v>
      </c>
      <c r="E15" s="98" t="s">
        <v>28</v>
      </c>
      <c r="F15" s="98" t="s">
        <v>24</v>
      </c>
      <c r="G15" s="98" t="s">
        <v>25</v>
      </c>
      <c r="H15" s="98" t="s">
        <v>30</v>
      </c>
      <c r="I15" s="98" t="s">
        <v>31</v>
      </c>
      <c r="J15" s="98" t="s">
        <v>32</v>
      </c>
      <c r="K15" s="98" t="s">
        <v>33</v>
      </c>
      <c r="L15" s="98" t="s">
        <v>54</v>
      </c>
      <c r="M15" s="98" t="s">
        <v>55</v>
      </c>
      <c r="N15" s="98" t="s">
        <v>66</v>
      </c>
    </row>
    <row r="16" spans="1:19">
      <c r="A16" s="5" t="s">
        <v>0</v>
      </c>
      <c r="B16" s="6" t="s">
        <v>46</v>
      </c>
      <c r="C16" s="7" t="s">
        <v>1</v>
      </c>
      <c r="D16" s="197"/>
      <c r="E16" s="197"/>
      <c r="F16" s="197"/>
      <c r="G16" s="197"/>
      <c r="H16" s="100">
        <v>100</v>
      </c>
      <c r="I16" s="100">
        <v>100</v>
      </c>
      <c r="J16" s="100">
        <v>100</v>
      </c>
      <c r="K16" s="100">
        <v>100</v>
      </c>
      <c r="L16" s="100">
        <v>100</v>
      </c>
      <c r="M16" s="101">
        <v>100</v>
      </c>
      <c r="N16" s="101">
        <v>100</v>
      </c>
    </row>
    <row r="17" spans="1:14">
      <c r="A17" s="23"/>
      <c r="B17" s="11" t="s">
        <v>47</v>
      </c>
      <c r="C17" s="12" t="s">
        <v>35</v>
      </c>
      <c r="D17" s="221"/>
      <c r="E17" s="221"/>
      <c r="F17" s="221"/>
      <c r="G17" s="221"/>
      <c r="H17" s="104">
        <v>200</v>
      </c>
      <c r="I17" s="104">
        <v>200</v>
      </c>
      <c r="J17" s="104">
        <v>200</v>
      </c>
      <c r="K17" s="104">
        <v>200</v>
      </c>
      <c r="L17" s="104">
        <v>200</v>
      </c>
      <c r="M17" s="105">
        <v>200</v>
      </c>
      <c r="N17" s="105">
        <v>200</v>
      </c>
    </row>
    <row r="18" spans="1:14">
      <c r="A18" s="10"/>
      <c r="B18" s="11" t="s">
        <v>51</v>
      </c>
      <c r="C18" s="12" t="s">
        <v>8</v>
      </c>
      <c r="D18" s="107"/>
      <c r="E18" s="107"/>
      <c r="F18" s="107"/>
      <c r="G18" s="107"/>
      <c r="H18" s="108">
        <v>50</v>
      </c>
      <c r="I18" s="108">
        <v>50</v>
      </c>
      <c r="J18" s="108">
        <v>50</v>
      </c>
      <c r="K18" s="108">
        <v>50</v>
      </c>
      <c r="L18" s="108">
        <v>50</v>
      </c>
      <c r="M18" s="109">
        <v>50</v>
      </c>
      <c r="N18" s="109">
        <v>50</v>
      </c>
    </row>
    <row r="19" spans="1:14">
      <c r="A19" s="10"/>
      <c r="B19" s="11" t="s">
        <v>52</v>
      </c>
      <c r="C19" s="15" t="s">
        <v>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10"/>
      <c r="N19" s="110"/>
    </row>
    <row r="20" spans="1:14">
      <c r="A20" s="162" t="s">
        <v>10</v>
      </c>
      <c r="B20" s="138" t="s">
        <v>53</v>
      </c>
      <c r="C20" s="139" t="s">
        <v>11</v>
      </c>
      <c r="D20" s="196"/>
      <c r="E20" s="197"/>
      <c r="F20" s="197"/>
      <c r="G20" s="223"/>
      <c r="H20" s="99">
        <v>0</v>
      </c>
      <c r="I20" s="99">
        <v>30</v>
      </c>
      <c r="J20" s="99">
        <v>30</v>
      </c>
      <c r="K20" s="99">
        <v>30</v>
      </c>
      <c r="L20" s="99">
        <v>30</v>
      </c>
      <c r="M20" s="198">
        <v>30</v>
      </c>
      <c r="N20" s="198">
        <v>30</v>
      </c>
    </row>
    <row r="21" spans="1:14">
      <c r="A21" s="163"/>
      <c r="B21" s="140" t="s">
        <v>72</v>
      </c>
      <c r="C21" s="141" t="s">
        <v>60</v>
      </c>
      <c r="D21" s="199"/>
      <c r="E21" s="111"/>
      <c r="F21" s="111"/>
      <c r="G21" s="111"/>
      <c r="H21" s="111"/>
      <c r="I21" s="111"/>
      <c r="J21" s="111"/>
      <c r="K21" s="111"/>
      <c r="L21" s="268">
        <v>15</v>
      </c>
      <c r="M21" s="269">
        <v>15</v>
      </c>
      <c r="N21" s="269">
        <v>15</v>
      </c>
    </row>
    <row r="22" spans="1:14">
      <c r="A22" s="28" t="s">
        <v>36</v>
      </c>
      <c r="B22" s="18"/>
      <c r="C22" s="27"/>
      <c r="D22" s="114">
        <f t="shared" ref="D22:L22" si="2">SUM(D16:D20)</f>
        <v>0</v>
      </c>
      <c r="E22" s="114">
        <f t="shared" si="2"/>
        <v>0</v>
      </c>
      <c r="F22" s="114">
        <f t="shared" si="2"/>
        <v>0</v>
      </c>
      <c r="G22" s="114">
        <f t="shared" si="2"/>
        <v>0</v>
      </c>
      <c r="H22" s="114">
        <f t="shared" si="2"/>
        <v>350</v>
      </c>
      <c r="I22" s="114">
        <f t="shared" si="2"/>
        <v>380</v>
      </c>
      <c r="J22" s="114">
        <f t="shared" si="2"/>
        <v>380</v>
      </c>
      <c r="K22" s="114">
        <f t="shared" si="2"/>
        <v>380</v>
      </c>
      <c r="L22" s="114">
        <f t="shared" si="2"/>
        <v>380</v>
      </c>
      <c r="M22" s="114">
        <f t="shared" ref="M22:N22" si="3">SUM(M16:M20)</f>
        <v>380</v>
      </c>
      <c r="N22" s="114">
        <f t="shared" si="3"/>
        <v>380</v>
      </c>
    </row>
    <row r="23" spans="1:14">
      <c r="A23" s="97"/>
      <c r="B23" s="18"/>
      <c r="C23" s="5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ht="18.75">
      <c r="A24" s="44" t="s">
        <v>29</v>
      </c>
      <c r="B24" s="44" t="s">
        <v>57</v>
      </c>
      <c r="C24" s="5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1:14">
      <c r="A25" s="3"/>
      <c r="B25" s="3"/>
      <c r="C25" s="3"/>
      <c r="D25" s="98" t="s">
        <v>27</v>
      </c>
      <c r="E25" s="98" t="s">
        <v>28</v>
      </c>
      <c r="F25" s="98" t="s">
        <v>24</v>
      </c>
      <c r="G25" s="98" t="s">
        <v>25</v>
      </c>
      <c r="H25" s="98" t="s">
        <v>30</v>
      </c>
      <c r="I25" s="98" t="s">
        <v>31</v>
      </c>
      <c r="J25" s="98" t="s">
        <v>32</v>
      </c>
      <c r="K25" s="98" t="s">
        <v>33</v>
      </c>
      <c r="L25" s="98" t="s">
        <v>54</v>
      </c>
      <c r="M25" s="98" t="s">
        <v>55</v>
      </c>
      <c r="N25" s="98" t="s">
        <v>66</v>
      </c>
    </row>
    <row r="26" spans="1:14">
      <c r="A26" s="5" t="s">
        <v>0</v>
      </c>
      <c r="B26" s="6" t="s">
        <v>46</v>
      </c>
      <c r="C26" s="7" t="s">
        <v>1</v>
      </c>
      <c r="D26" s="197"/>
      <c r="E26" s="197"/>
      <c r="F26" s="197"/>
      <c r="G26" s="197"/>
      <c r="H26" s="119">
        <f t="shared" ref="H26:L27" si="4">H3/H16</f>
        <v>1.17</v>
      </c>
      <c r="I26" s="119">
        <f t="shared" si="4"/>
        <v>1.1000000000000001</v>
      </c>
      <c r="J26" s="119">
        <f t="shared" si="4"/>
        <v>0.96</v>
      </c>
      <c r="K26" s="119">
        <f t="shared" si="4"/>
        <v>1.2</v>
      </c>
      <c r="L26" s="119">
        <f t="shared" si="4"/>
        <v>1.04</v>
      </c>
      <c r="M26" s="127">
        <f t="shared" ref="M26" si="5">M3/M16</f>
        <v>1.1299999999999999</v>
      </c>
      <c r="N26" s="127">
        <f t="shared" ref="N26" si="6">N3/N16</f>
        <v>1.02</v>
      </c>
    </row>
    <row r="27" spans="1:14">
      <c r="A27" s="23"/>
      <c r="B27" s="11" t="s">
        <v>47</v>
      </c>
      <c r="C27" s="12" t="s">
        <v>35</v>
      </c>
      <c r="D27" s="221"/>
      <c r="E27" s="221"/>
      <c r="F27" s="221"/>
      <c r="G27" s="221"/>
      <c r="H27" s="120">
        <f t="shared" si="4"/>
        <v>0.88500000000000001</v>
      </c>
      <c r="I27" s="120">
        <f t="shared" si="4"/>
        <v>0.83</v>
      </c>
      <c r="J27" s="120">
        <f t="shared" si="4"/>
        <v>0.87</v>
      </c>
      <c r="K27" s="120">
        <f t="shared" si="4"/>
        <v>0.82</v>
      </c>
      <c r="L27" s="120">
        <f t="shared" si="4"/>
        <v>0.83499999999999996</v>
      </c>
      <c r="M27" s="128">
        <f t="shared" ref="M27" si="7">M4/M17</f>
        <v>0.73499999999999999</v>
      </c>
      <c r="N27" s="128">
        <f t="shared" ref="N27" si="8">N4/N17</f>
        <v>0.86499999999999999</v>
      </c>
    </row>
    <row r="28" spans="1:14">
      <c r="A28" s="10"/>
      <c r="B28" s="11" t="s">
        <v>51</v>
      </c>
      <c r="C28" s="12" t="s">
        <v>8</v>
      </c>
      <c r="D28" s="107"/>
      <c r="E28" s="107"/>
      <c r="F28" s="107"/>
      <c r="G28" s="107"/>
      <c r="H28" s="120">
        <f t="shared" ref="H28:M28" si="9">H8/H18</f>
        <v>0.96</v>
      </c>
      <c r="I28" s="120">
        <f t="shared" si="9"/>
        <v>1.18</v>
      </c>
      <c r="J28" s="120">
        <f t="shared" si="9"/>
        <v>1.04</v>
      </c>
      <c r="K28" s="120">
        <f t="shared" si="9"/>
        <v>1.34</v>
      </c>
      <c r="L28" s="120">
        <f t="shared" si="9"/>
        <v>1.2</v>
      </c>
      <c r="M28" s="128">
        <f t="shared" si="9"/>
        <v>1.36</v>
      </c>
      <c r="N28" s="128">
        <f t="shared" ref="N28" si="10">N8/N18</f>
        <v>1.08</v>
      </c>
    </row>
    <row r="29" spans="1:14">
      <c r="A29" s="162" t="s">
        <v>10</v>
      </c>
      <c r="B29" s="138" t="s">
        <v>53</v>
      </c>
      <c r="C29" s="139" t="s">
        <v>11</v>
      </c>
      <c r="D29" s="196"/>
      <c r="E29" s="197"/>
      <c r="F29" s="197"/>
      <c r="G29" s="197"/>
      <c r="H29" s="222"/>
      <c r="I29" s="216">
        <f>I10/I20</f>
        <v>0.66666666666666663</v>
      </c>
      <c r="J29" s="216">
        <f>J10/J20</f>
        <v>0.6333333333333333</v>
      </c>
      <c r="K29" s="216">
        <f>K10/K20</f>
        <v>0.43333333333333335</v>
      </c>
      <c r="L29" s="216">
        <f>L10/L20</f>
        <v>0.56666666666666665</v>
      </c>
      <c r="M29" s="217">
        <f t="shared" ref="M29" si="11">M10/M20</f>
        <v>0.56666666666666665</v>
      </c>
      <c r="N29" s="217">
        <f t="shared" ref="N29" si="12">N10/N20</f>
        <v>0.53333333333333333</v>
      </c>
    </row>
    <row r="30" spans="1:14">
      <c r="A30" s="163"/>
      <c r="B30" s="140" t="s">
        <v>72</v>
      </c>
      <c r="C30" s="141" t="s">
        <v>60</v>
      </c>
      <c r="D30" s="199"/>
      <c r="E30" s="111"/>
      <c r="F30" s="111"/>
      <c r="G30" s="111"/>
      <c r="H30" s="218"/>
      <c r="I30" s="218"/>
      <c r="J30" s="218"/>
      <c r="K30" s="218"/>
      <c r="L30" s="265">
        <f>L11/L21</f>
        <v>0.2</v>
      </c>
      <c r="M30" s="266">
        <f>M11/M21</f>
        <v>0.33333333333333331</v>
      </c>
      <c r="N30" s="266">
        <f>N11/N21</f>
        <v>0.93333333333333335</v>
      </c>
    </row>
    <row r="31" spans="1:14">
      <c r="A31" s="28" t="s">
        <v>36</v>
      </c>
      <c r="B31" s="18" t="s">
        <v>42</v>
      </c>
      <c r="C31" s="27"/>
      <c r="D31" s="114">
        <f>SUM(D26:D29)</f>
        <v>0</v>
      </c>
      <c r="E31" s="114">
        <f>SUM(E26:E29)</f>
        <v>0</v>
      </c>
      <c r="F31" s="114">
        <f>SUM(F26:F29)</f>
        <v>0</v>
      </c>
      <c r="G31" s="114">
        <f>SUM(G26:G29)</f>
        <v>0</v>
      </c>
      <c r="H31" s="119">
        <f>H12/H22</f>
        <v>0.97714285714285709</v>
      </c>
      <c r="I31" s="119">
        <f t="shared" ref="I31:L31" si="13">I12/I22</f>
        <v>0.93421052631578949</v>
      </c>
      <c r="J31" s="119">
        <f t="shared" si="13"/>
        <v>0.89736842105263159</v>
      </c>
      <c r="K31" s="119">
        <f t="shared" si="13"/>
        <v>0.95789473684210524</v>
      </c>
      <c r="L31" s="119">
        <f t="shared" si="13"/>
        <v>0.91578947368421049</v>
      </c>
      <c r="M31" s="119">
        <f t="shared" ref="M31" si="14">M12/M22</f>
        <v>0.90789473684210531</v>
      </c>
      <c r="N31" s="119">
        <f t="shared" ref="N31" si="15">N12/N22</f>
        <v>0.90789473684210531</v>
      </c>
    </row>
    <row r="32" spans="1:14" ht="16.5">
      <c r="A32" s="97"/>
      <c r="B32" s="18"/>
      <c r="C32" s="57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14">
      <c r="A33" s="97"/>
      <c r="B33" s="125" t="s">
        <v>80</v>
      </c>
      <c r="C33" s="57"/>
      <c r="D33" s="83"/>
      <c r="E33" s="83"/>
      <c r="F33" s="83"/>
      <c r="G33" s="83"/>
      <c r="H33" s="83"/>
      <c r="I33" s="83"/>
      <c r="J33" s="83"/>
      <c r="K33" s="124" t="s">
        <v>69</v>
      </c>
      <c r="L33" s="83"/>
      <c r="M33" s="83"/>
      <c r="N33" s="83"/>
    </row>
    <row r="34" spans="1:14" ht="21">
      <c r="B34" s="96"/>
    </row>
  </sheetData>
  <pageMargins left="0.51181102362204722" right="0.31496062992125984" top="0.74803149606299213" bottom="0.55118110236220474" header="0.31496062992125984" footer="0.31496062992125984"/>
  <pageSetup paperSize="8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Normal="100" workbookViewId="0">
      <pane ySplit="2" topLeftCell="A3" activePane="bottomLeft" state="frozen"/>
      <selection activeCell="H17" sqref="H17"/>
      <selection pane="bottomLeft" activeCell="K5" sqref="K5"/>
    </sheetView>
  </sheetViews>
  <sheetFormatPr baseColWidth="10" defaultColWidth="9.140625" defaultRowHeight="15"/>
  <cols>
    <col min="1" max="1" width="10.5703125" customWidth="1"/>
    <col min="2" max="2" width="22.140625" customWidth="1"/>
    <col min="3" max="3" width="4.5703125" customWidth="1"/>
    <col min="4" max="12" width="9.140625" style="2"/>
    <col min="13" max="13" width="9.140625" style="1"/>
    <col min="14" max="15" width="9.85546875" style="1" customWidth="1"/>
    <col min="16" max="16" width="14.28515625" style="1" customWidth="1"/>
    <col min="17" max="19" width="9.140625" style="1"/>
  </cols>
  <sheetData>
    <row r="1" spans="1:16" ht="20.100000000000001" customHeight="1">
      <c r="A1" s="44" t="s">
        <v>29</v>
      </c>
      <c r="B1" s="44" t="s">
        <v>58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0.100000000000001" customHeight="1">
      <c r="A2" s="3"/>
      <c r="B2" s="3"/>
      <c r="C2" s="3"/>
      <c r="D2" s="4" t="s">
        <v>26</v>
      </c>
      <c r="E2" s="4" t="s">
        <v>27</v>
      </c>
      <c r="F2" s="4" t="s">
        <v>28</v>
      </c>
      <c r="G2" s="4" t="s">
        <v>24</v>
      </c>
      <c r="H2" s="4" t="s">
        <v>25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54</v>
      </c>
      <c r="N2" s="68" t="s">
        <v>55</v>
      </c>
      <c r="O2" s="68" t="s">
        <v>66</v>
      </c>
      <c r="P2" s="43" t="s">
        <v>61</v>
      </c>
    </row>
    <row r="3" spans="1:16" ht="20.100000000000001" customHeight="1">
      <c r="A3" s="5" t="s">
        <v>0</v>
      </c>
      <c r="B3" s="144" t="s">
        <v>46</v>
      </c>
      <c r="C3" s="139" t="s">
        <v>1</v>
      </c>
      <c r="D3" s="50">
        <v>0</v>
      </c>
      <c r="E3" s="9">
        <v>66</v>
      </c>
      <c r="F3" s="9">
        <v>147</v>
      </c>
      <c r="G3" s="9">
        <v>226</v>
      </c>
      <c r="H3" s="9">
        <v>310</v>
      </c>
      <c r="I3" s="130">
        <v>381</v>
      </c>
      <c r="J3" s="130">
        <v>425</v>
      </c>
      <c r="K3" s="130">
        <v>431</v>
      </c>
      <c r="L3" s="9">
        <v>435</v>
      </c>
      <c r="M3" s="9">
        <v>447</v>
      </c>
      <c r="N3" s="64">
        <v>432</v>
      </c>
      <c r="O3" s="64">
        <v>447</v>
      </c>
      <c r="P3" s="129">
        <f>O3/$O$13</f>
        <v>0.33358208955223878</v>
      </c>
    </row>
    <row r="4" spans="1:16" ht="20.100000000000001" customHeight="1">
      <c r="A4" s="23"/>
      <c r="B4" s="145" t="s">
        <v>47</v>
      </c>
      <c r="C4" s="146" t="s">
        <v>35</v>
      </c>
      <c r="D4" s="51">
        <v>0</v>
      </c>
      <c r="E4" s="24">
        <v>203</v>
      </c>
      <c r="F4" s="24">
        <v>292</v>
      </c>
      <c r="G4" s="24">
        <v>356</v>
      </c>
      <c r="H4" s="24">
        <v>318</v>
      </c>
      <c r="I4" s="131">
        <v>152</v>
      </c>
      <c r="J4" s="131">
        <v>114</v>
      </c>
      <c r="K4" s="131">
        <v>167</v>
      </c>
      <c r="L4" s="24">
        <v>173</v>
      </c>
      <c r="M4" s="24">
        <v>176</v>
      </c>
      <c r="N4" s="264">
        <v>172</v>
      </c>
      <c r="O4" s="264">
        <v>233</v>
      </c>
      <c r="P4" s="129">
        <f>O4/$O$13</f>
        <v>0.17388059701492536</v>
      </c>
    </row>
    <row r="5" spans="1:16" ht="20.100000000000001" customHeight="1">
      <c r="A5" s="10"/>
      <c r="B5" s="145" t="s">
        <v>48</v>
      </c>
      <c r="C5" s="146" t="s">
        <v>3</v>
      </c>
      <c r="D5" s="48">
        <v>0</v>
      </c>
      <c r="E5" s="14">
        <v>26</v>
      </c>
      <c r="F5" s="14">
        <v>64</v>
      </c>
      <c r="G5" s="14">
        <v>118</v>
      </c>
      <c r="H5" s="14">
        <v>223</v>
      </c>
      <c r="I5" s="132">
        <v>387</v>
      </c>
      <c r="J5" s="132">
        <v>426</v>
      </c>
      <c r="K5" s="132">
        <v>414</v>
      </c>
      <c r="L5" s="14">
        <v>349</v>
      </c>
      <c r="M5" s="14">
        <v>380</v>
      </c>
      <c r="N5" s="65">
        <v>311</v>
      </c>
      <c r="O5" s="65">
        <v>258</v>
      </c>
      <c r="P5" s="129">
        <f t="shared" ref="P5:P12" si="0">O5/$O$13</f>
        <v>0.19253731343283581</v>
      </c>
    </row>
    <row r="6" spans="1:16" ht="20.100000000000001" customHeight="1">
      <c r="A6" s="10"/>
      <c r="B6" s="145" t="s">
        <v>49</v>
      </c>
      <c r="C6" s="146" t="s">
        <v>5</v>
      </c>
      <c r="D6" s="48">
        <v>0</v>
      </c>
      <c r="E6" s="14">
        <v>1</v>
      </c>
      <c r="F6" s="14">
        <v>19</v>
      </c>
      <c r="G6" s="14">
        <v>38</v>
      </c>
      <c r="H6" s="14">
        <v>79</v>
      </c>
      <c r="I6" s="132">
        <v>107</v>
      </c>
      <c r="J6" s="132">
        <v>112</v>
      </c>
      <c r="K6" s="132">
        <v>98</v>
      </c>
      <c r="L6" s="14">
        <v>80</v>
      </c>
      <c r="M6" s="14">
        <v>77</v>
      </c>
      <c r="N6" s="65">
        <v>49</v>
      </c>
      <c r="O6" s="65">
        <v>43</v>
      </c>
      <c r="P6" s="129">
        <f t="shared" si="0"/>
        <v>3.2089552238805968E-2</v>
      </c>
    </row>
    <row r="7" spans="1:16" ht="20.100000000000001" customHeight="1">
      <c r="A7" s="10"/>
      <c r="B7" s="145" t="s">
        <v>50</v>
      </c>
      <c r="C7" s="146" t="s">
        <v>7</v>
      </c>
      <c r="D7" s="48">
        <v>0</v>
      </c>
      <c r="E7" s="14">
        <v>2</v>
      </c>
      <c r="F7" s="14">
        <v>23</v>
      </c>
      <c r="G7" s="14">
        <v>40</v>
      </c>
      <c r="H7" s="14">
        <v>74</v>
      </c>
      <c r="I7" s="132">
        <v>103</v>
      </c>
      <c r="J7" s="132">
        <v>130</v>
      </c>
      <c r="K7" s="132">
        <v>119</v>
      </c>
      <c r="L7" s="14">
        <v>122</v>
      </c>
      <c r="M7" s="14">
        <v>133</v>
      </c>
      <c r="N7" s="65">
        <v>110</v>
      </c>
      <c r="O7" s="65">
        <v>105</v>
      </c>
      <c r="P7" s="129">
        <f t="shared" si="0"/>
        <v>7.8358208955223885E-2</v>
      </c>
    </row>
    <row r="8" spans="1:16" ht="20.100000000000001" customHeight="1">
      <c r="A8" s="10"/>
      <c r="B8" s="145" t="s">
        <v>51</v>
      </c>
      <c r="C8" s="146" t="s">
        <v>8</v>
      </c>
      <c r="D8" s="48">
        <v>0</v>
      </c>
      <c r="E8" s="49">
        <v>0</v>
      </c>
      <c r="F8" s="14">
        <v>32</v>
      </c>
      <c r="G8" s="14">
        <v>69</v>
      </c>
      <c r="H8" s="14">
        <v>118</v>
      </c>
      <c r="I8" s="132">
        <v>145</v>
      </c>
      <c r="J8" s="132">
        <v>152</v>
      </c>
      <c r="K8" s="132">
        <v>148</v>
      </c>
      <c r="L8" s="14">
        <v>166</v>
      </c>
      <c r="M8" s="14">
        <v>178</v>
      </c>
      <c r="N8" s="65">
        <v>195</v>
      </c>
      <c r="O8" s="65">
        <v>197</v>
      </c>
      <c r="P8" s="129">
        <f t="shared" si="0"/>
        <v>0.14701492537313432</v>
      </c>
    </row>
    <row r="9" spans="1:16" ht="20.100000000000001" customHeight="1">
      <c r="A9" s="10"/>
      <c r="B9" s="147" t="s">
        <v>52</v>
      </c>
      <c r="C9" s="141" t="s">
        <v>9</v>
      </c>
      <c r="D9" s="48">
        <v>0</v>
      </c>
      <c r="E9" s="49">
        <v>0</v>
      </c>
      <c r="F9" s="14">
        <v>23</v>
      </c>
      <c r="G9" s="14">
        <v>44</v>
      </c>
      <c r="H9" s="14">
        <v>31</v>
      </c>
      <c r="I9" s="132">
        <v>26</v>
      </c>
      <c r="J9" s="132">
        <v>21</v>
      </c>
      <c r="K9" s="132">
        <v>16</v>
      </c>
      <c r="L9" s="14">
        <v>2</v>
      </c>
      <c r="M9" s="49">
        <v>0</v>
      </c>
      <c r="N9" s="242">
        <v>0</v>
      </c>
      <c r="O9" s="242">
        <v>0</v>
      </c>
      <c r="P9" s="129">
        <f t="shared" si="0"/>
        <v>0</v>
      </c>
    </row>
    <row r="10" spans="1:16" ht="20.100000000000001" customHeight="1">
      <c r="A10" s="142" t="s">
        <v>10</v>
      </c>
      <c r="B10" s="138" t="s">
        <v>53</v>
      </c>
      <c r="C10" s="139" t="s">
        <v>11</v>
      </c>
      <c r="D10" s="137">
        <v>0</v>
      </c>
      <c r="E10" s="49">
        <v>0</v>
      </c>
      <c r="F10" s="49">
        <v>0</v>
      </c>
      <c r="G10" s="49">
        <v>0</v>
      </c>
      <c r="H10" s="14">
        <v>9</v>
      </c>
      <c r="I10" s="132">
        <v>7</v>
      </c>
      <c r="J10" s="132">
        <v>29</v>
      </c>
      <c r="K10" s="132">
        <v>40</v>
      </c>
      <c r="L10" s="14">
        <v>35</v>
      </c>
      <c r="M10" s="14">
        <v>29</v>
      </c>
      <c r="N10" s="65">
        <v>38</v>
      </c>
      <c r="O10" s="65">
        <v>35</v>
      </c>
      <c r="P10" s="129">
        <f t="shared" si="0"/>
        <v>2.6119402985074626E-2</v>
      </c>
    </row>
    <row r="11" spans="1:16" ht="20.100000000000001" customHeight="1">
      <c r="A11" s="143"/>
      <c r="B11" s="140" t="s">
        <v>59</v>
      </c>
      <c r="C11" s="141" t="s">
        <v>60</v>
      </c>
      <c r="D11" s="240">
        <v>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153">
        <v>3</v>
      </c>
      <c r="N11" s="154">
        <v>3</v>
      </c>
      <c r="O11" s="154">
        <v>14</v>
      </c>
      <c r="P11" s="129">
        <f t="shared" si="0"/>
        <v>1.0447761194029851E-2</v>
      </c>
    </row>
    <row r="12" spans="1:16" ht="20.100000000000001" customHeight="1">
      <c r="A12" s="239"/>
      <c r="B12" s="11" t="s">
        <v>78</v>
      </c>
      <c r="C12" s="57"/>
      <c r="D12" s="47"/>
      <c r="E12" s="47"/>
      <c r="F12" s="47"/>
      <c r="G12" s="47"/>
      <c r="H12" s="47"/>
      <c r="I12" s="47"/>
      <c r="J12" s="47"/>
      <c r="K12" s="47"/>
      <c r="L12" s="47"/>
      <c r="M12" s="17"/>
      <c r="N12" s="66">
        <v>4</v>
      </c>
      <c r="O12" s="66">
        <v>8</v>
      </c>
      <c r="P12" s="129">
        <f t="shared" si="0"/>
        <v>5.9701492537313433E-3</v>
      </c>
    </row>
    <row r="13" spans="1:16" ht="20.100000000000001" customHeight="1">
      <c r="A13" s="28" t="s">
        <v>36</v>
      </c>
      <c r="B13" s="18" t="s">
        <v>45</v>
      </c>
      <c r="C13" s="57"/>
      <c r="D13" s="30">
        <f t="shared" ref="D13:M13" si="1">SUM(D3:D11)</f>
        <v>0</v>
      </c>
      <c r="E13" s="30">
        <f t="shared" si="1"/>
        <v>298</v>
      </c>
      <c r="F13" s="30">
        <f t="shared" si="1"/>
        <v>600</v>
      </c>
      <c r="G13" s="30">
        <f t="shared" si="1"/>
        <v>891</v>
      </c>
      <c r="H13" s="30">
        <f t="shared" si="1"/>
        <v>1162</v>
      </c>
      <c r="I13" s="30">
        <f t="shared" si="1"/>
        <v>1308</v>
      </c>
      <c r="J13" s="30">
        <f t="shared" si="1"/>
        <v>1409</v>
      </c>
      <c r="K13" s="30">
        <f t="shared" si="1"/>
        <v>1433</v>
      </c>
      <c r="L13" s="30">
        <f t="shared" si="1"/>
        <v>1362</v>
      </c>
      <c r="M13" s="30">
        <f t="shared" si="1"/>
        <v>1423</v>
      </c>
      <c r="N13" s="227">
        <f>SUM(N3:N12)</f>
        <v>1314</v>
      </c>
      <c r="O13" s="227">
        <f>SUM(O3:O12)</f>
        <v>1340</v>
      </c>
    </row>
    <row r="14" spans="1:16" ht="20.100000000000001" customHeight="1">
      <c r="A14" s="28"/>
      <c r="B14" s="18"/>
      <c r="C14" s="31"/>
      <c r="D14" s="3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ht="20.100000000000001" customHeight="1">
      <c r="A15" s="19" t="s">
        <v>12</v>
      </c>
      <c r="B15" s="150" t="s">
        <v>13</v>
      </c>
      <c r="C15" s="139" t="s">
        <v>3</v>
      </c>
      <c r="D15" s="8">
        <v>481</v>
      </c>
      <c r="E15" s="9"/>
      <c r="F15" s="9"/>
      <c r="G15" s="9"/>
      <c r="H15" s="9"/>
      <c r="I15" s="9"/>
      <c r="J15" s="9"/>
      <c r="K15" s="148"/>
      <c r="L15" s="148"/>
      <c r="M15" s="148"/>
      <c r="N15" s="148"/>
      <c r="O15" s="148"/>
    </row>
    <row r="16" spans="1:16" ht="20.100000000000001" customHeight="1">
      <c r="A16" s="10"/>
      <c r="B16" s="151" t="s">
        <v>14</v>
      </c>
      <c r="C16" s="146" t="s">
        <v>5</v>
      </c>
      <c r="D16" s="13">
        <v>194</v>
      </c>
      <c r="E16" s="14">
        <v>148</v>
      </c>
      <c r="F16" s="14">
        <v>109</v>
      </c>
      <c r="G16" s="14">
        <v>64</v>
      </c>
      <c r="H16" s="14">
        <v>21</v>
      </c>
      <c r="I16" s="14">
        <v>7</v>
      </c>
      <c r="J16" s="14">
        <v>2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</row>
    <row r="17" spans="1:15" ht="20.100000000000001" customHeight="1">
      <c r="A17" s="10"/>
      <c r="B17" s="151" t="s">
        <v>15</v>
      </c>
      <c r="C17" s="146" t="s">
        <v>7</v>
      </c>
      <c r="D17" s="13">
        <v>130</v>
      </c>
      <c r="E17" s="14">
        <v>92</v>
      </c>
      <c r="F17" s="14">
        <v>63</v>
      </c>
      <c r="G17" s="14">
        <v>28</v>
      </c>
      <c r="H17" s="14">
        <v>14</v>
      </c>
      <c r="I17" s="14">
        <v>4</v>
      </c>
      <c r="J17" s="14">
        <v>1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ht="20.100000000000001" customHeight="1">
      <c r="A18" s="10"/>
      <c r="B18" s="151" t="s">
        <v>39</v>
      </c>
      <c r="C18" s="146" t="s">
        <v>17</v>
      </c>
      <c r="D18" s="13">
        <v>66</v>
      </c>
      <c r="E18" s="14">
        <v>45</v>
      </c>
      <c r="F18" s="14">
        <v>25</v>
      </c>
      <c r="G18" s="14">
        <v>19</v>
      </c>
      <c r="H18" s="14">
        <v>5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</row>
    <row r="19" spans="1:15" ht="20.100000000000001" customHeight="1">
      <c r="A19" s="10"/>
      <c r="B19" s="151" t="s">
        <v>18</v>
      </c>
      <c r="C19" s="146" t="s">
        <v>19</v>
      </c>
      <c r="D19" s="13">
        <v>182</v>
      </c>
      <c r="E19" s="14">
        <v>146</v>
      </c>
      <c r="F19" s="14">
        <v>113</v>
      </c>
      <c r="G19" s="14">
        <v>94</v>
      </c>
      <c r="H19" s="14">
        <v>49</v>
      </c>
      <c r="I19" s="14">
        <v>17</v>
      </c>
      <c r="J19" s="14">
        <v>10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ht="20.100000000000001" customHeight="1">
      <c r="A20" s="10"/>
      <c r="B20" s="151" t="s">
        <v>20</v>
      </c>
      <c r="C20" s="146" t="s">
        <v>21</v>
      </c>
      <c r="D20" s="13">
        <v>146</v>
      </c>
      <c r="E20" s="14">
        <v>127</v>
      </c>
      <c r="F20" s="14">
        <v>90</v>
      </c>
      <c r="G20" s="14">
        <v>53</v>
      </c>
      <c r="H20" s="14">
        <v>34</v>
      </c>
      <c r="I20" s="14">
        <v>12</v>
      </c>
      <c r="J20" s="14">
        <v>11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ht="20.100000000000001" customHeight="1">
      <c r="A21" s="21"/>
      <c r="B21" s="152" t="s">
        <v>22</v>
      </c>
      <c r="C21" s="141" t="s">
        <v>23</v>
      </c>
      <c r="D21" s="16">
        <v>49</v>
      </c>
      <c r="E21" s="17">
        <v>56</v>
      </c>
      <c r="F21" s="17">
        <v>49</v>
      </c>
      <c r="G21" s="17">
        <v>59</v>
      </c>
      <c r="H21" s="17">
        <v>41</v>
      </c>
      <c r="I21" s="17" t="s">
        <v>43</v>
      </c>
      <c r="J21" s="17">
        <v>14</v>
      </c>
      <c r="K21" s="149">
        <v>6</v>
      </c>
      <c r="L21" s="47">
        <v>0</v>
      </c>
      <c r="M21" s="47">
        <v>0</v>
      </c>
      <c r="N21" s="47">
        <v>0</v>
      </c>
      <c r="O21" s="47">
        <v>0</v>
      </c>
    </row>
    <row r="22" spans="1:15" ht="20.100000000000001" customHeight="1">
      <c r="A22" s="25" t="s">
        <v>36</v>
      </c>
      <c r="B22" s="26"/>
      <c r="C22" s="27"/>
      <c r="D22" s="4">
        <f>SUM(D15:D21)</f>
        <v>1248</v>
      </c>
      <c r="E22" s="4">
        <f t="shared" ref="E22:L22" si="2">SUM(E15:E21)</f>
        <v>614</v>
      </c>
      <c r="F22" s="4">
        <f t="shared" si="2"/>
        <v>449</v>
      </c>
      <c r="G22" s="4">
        <f t="shared" si="2"/>
        <v>317</v>
      </c>
      <c r="H22" s="4">
        <f t="shared" si="2"/>
        <v>164</v>
      </c>
      <c r="I22" s="4">
        <f t="shared" si="2"/>
        <v>40</v>
      </c>
      <c r="J22" s="4">
        <f t="shared" si="2"/>
        <v>38</v>
      </c>
      <c r="K22" s="4">
        <f t="shared" si="2"/>
        <v>6</v>
      </c>
      <c r="L22" s="4">
        <f t="shared" si="2"/>
        <v>0</v>
      </c>
      <c r="M22" s="4">
        <f t="shared" ref="M22" si="3">SUM(M15:M21)</f>
        <v>0</v>
      </c>
      <c r="N22" s="4">
        <f t="shared" ref="N22:O22" si="4">SUM(N15:N21)</f>
        <v>0</v>
      </c>
      <c r="O22" s="4">
        <f t="shared" si="4"/>
        <v>0</v>
      </c>
    </row>
    <row r="23" spans="1:15" ht="20.100000000000001" customHeight="1">
      <c r="A23" s="29"/>
      <c r="M23" s="2"/>
      <c r="N23" s="2"/>
      <c r="O23" s="2"/>
    </row>
    <row r="24" spans="1:15" ht="20.100000000000001" customHeight="1">
      <c r="A24" s="29" t="s">
        <v>37</v>
      </c>
      <c r="D24" s="2">
        <f>D13+D22</f>
        <v>1248</v>
      </c>
      <c r="E24" s="2">
        <f t="shared" ref="E24:L24" si="5">E13+E22</f>
        <v>912</v>
      </c>
      <c r="F24" s="2">
        <f t="shared" si="5"/>
        <v>1049</v>
      </c>
      <c r="G24" s="2">
        <f t="shared" si="5"/>
        <v>1208</v>
      </c>
      <c r="H24" s="2">
        <f t="shared" si="5"/>
        <v>1326</v>
      </c>
      <c r="I24" s="2">
        <f t="shared" si="5"/>
        <v>1348</v>
      </c>
      <c r="J24" s="2">
        <f t="shared" si="5"/>
        <v>1447</v>
      </c>
      <c r="K24" s="2">
        <f t="shared" si="5"/>
        <v>1439</v>
      </c>
      <c r="L24" s="2">
        <f t="shared" si="5"/>
        <v>1362</v>
      </c>
      <c r="M24" s="2">
        <f t="shared" ref="M24" si="6">M13+M22</f>
        <v>1423</v>
      </c>
      <c r="N24" s="2">
        <f t="shared" ref="N24:O24" si="7">N13+N22</f>
        <v>1314</v>
      </c>
      <c r="O24" s="2">
        <f t="shared" si="7"/>
        <v>1340</v>
      </c>
    </row>
  </sheetData>
  <pageMargins left="0.70866141732283472" right="0.31496062992125984" top="0.35433070866141736" bottom="0.15748031496062992" header="0.31496062992125984" footer="0.31496062992125984"/>
  <pageSetup paperSize="8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tabSelected="1" zoomScale="85" zoomScaleNormal="85" workbookViewId="0">
      <pane ySplit="2" topLeftCell="A3" activePane="bottomLeft" state="frozen"/>
      <selection activeCell="H17" sqref="H17"/>
      <selection pane="bottomLeft"/>
    </sheetView>
  </sheetViews>
  <sheetFormatPr baseColWidth="10" defaultColWidth="9.140625" defaultRowHeight="15"/>
  <cols>
    <col min="1" max="1" width="9.85546875" customWidth="1"/>
    <col min="2" max="2" width="24.28515625" customWidth="1"/>
    <col min="3" max="3" width="5.42578125" customWidth="1"/>
    <col min="19" max="19" width="26.85546875" customWidth="1"/>
    <col min="20" max="20" width="4.85546875" customWidth="1"/>
  </cols>
  <sheetData>
    <row r="1" spans="1:20" ht="15.95" customHeight="1">
      <c r="A1" s="298" t="s">
        <v>29</v>
      </c>
      <c r="B1" s="298" t="s">
        <v>93</v>
      </c>
      <c r="C1" s="3"/>
      <c r="D1" s="4"/>
      <c r="E1" s="4"/>
      <c r="F1" s="4"/>
      <c r="G1" s="4"/>
      <c r="H1" s="4"/>
      <c r="I1" s="4"/>
      <c r="J1" s="4"/>
      <c r="K1" s="52"/>
      <c r="L1" s="52"/>
      <c r="M1" s="1"/>
      <c r="N1" s="1"/>
      <c r="O1" s="1"/>
      <c r="P1" s="1"/>
      <c r="Q1" s="1"/>
      <c r="R1" s="4"/>
    </row>
    <row r="2" spans="1:20" ht="15.95" customHeight="1">
      <c r="A2" s="3"/>
      <c r="B2" s="3"/>
      <c r="C2" s="3"/>
      <c r="D2" s="4" t="s">
        <v>26</v>
      </c>
      <c r="E2" s="4" t="s">
        <v>27</v>
      </c>
      <c r="F2" s="4" t="s">
        <v>28</v>
      </c>
      <c r="G2" s="4" t="s">
        <v>24</v>
      </c>
      <c r="H2" s="4" t="s">
        <v>25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54</v>
      </c>
      <c r="N2" s="4" t="s">
        <v>55</v>
      </c>
      <c r="O2" s="1" t="s">
        <v>66</v>
      </c>
      <c r="P2" s="1" t="s">
        <v>67</v>
      </c>
      <c r="Q2" s="1"/>
      <c r="R2" s="33" t="s">
        <v>83</v>
      </c>
    </row>
    <row r="3" spans="1:20" ht="15.95" customHeight="1">
      <c r="A3" s="5" t="s">
        <v>0</v>
      </c>
      <c r="B3" s="6" t="s">
        <v>70</v>
      </c>
      <c r="C3" s="7" t="s">
        <v>1</v>
      </c>
      <c r="D3" s="148"/>
      <c r="E3" s="148"/>
      <c r="F3" s="148"/>
      <c r="G3" s="148"/>
      <c r="H3" s="9">
        <v>16</v>
      </c>
      <c r="I3" s="9">
        <v>38</v>
      </c>
      <c r="J3" s="64">
        <v>52</v>
      </c>
      <c r="K3" s="62">
        <v>65</v>
      </c>
      <c r="L3" s="62">
        <v>71</v>
      </c>
      <c r="M3" s="62">
        <v>68</v>
      </c>
      <c r="N3" s="62">
        <v>44</v>
      </c>
      <c r="O3" s="133"/>
      <c r="P3" s="133"/>
      <c r="Q3" s="225"/>
      <c r="R3" s="226">
        <f t="shared" ref="R3:R10" si="0">N3/$N$11</f>
        <v>0.26035502958579881</v>
      </c>
      <c r="S3" s="6" t="s">
        <v>70</v>
      </c>
      <c r="T3" s="7" t="s">
        <v>1</v>
      </c>
    </row>
    <row r="4" spans="1:20" ht="15.95" customHeight="1">
      <c r="A4" s="10"/>
      <c r="B4" s="11" t="s">
        <v>48</v>
      </c>
      <c r="C4" s="12" t="s">
        <v>3</v>
      </c>
      <c r="D4" s="49"/>
      <c r="E4" s="49"/>
      <c r="F4" s="49"/>
      <c r="G4" s="49"/>
      <c r="H4" s="14">
        <v>14</v>
      </c>
      <c r="I4" s="14">
        <v>42</v>
      </c>
      <c r="J4" s="65">
        <v>49</v>
      </c>
      <c r="K4" s="63">
        <v>56</v>
      </c>
      <c r="L4" s="63">
        <v>61</v>
      </c>
      <c r="M4" s="63">
        <v>72</v>
      </c>
      <c r="N4" s="63">
        <v>66</v>
      </c>
      <c r="O4" s="134"/>
      <c r="P4" s="134"/>
      <c r="Q4" s="225"/>
      <c r="R4" s="226">
        <f t="shared" si="0"/>
        <v>0.39053254437869822</v>
      </c>
      <c r="S4" s="11" t="s">
        <v>48</v>
      </c>
      <c r="T4" s="12" t="s">
        <v>3</v>
      </c>
    </row>
    <row r="5" spans="1:20" ht="15.95" customHeight="1">
      <c r="A5" s="10"/>
      <c r="B5" s="11" t="s">
        <v>49</v>
      </c>
      <c r="C5" s="12" t="s">
        <v>5</v>
      </c>
      <c r="D5" s="49"/>
      <c r="E5" s="49"/>
      <c r="F5" s="49"/>
      <c r="G5" s="49"/>
      <c r="H5" s="14">
        <v>6</v>
      </c>
      <c r="I5" s="14">
        <v>17</v>
      </c>
      <c r="J5" s="65">
        <v>14</v>
      </c>
      <c r="K5" s="63">
        <v>17</v>
      </c>
      <c r="L5" s="63">
        <v>16</v>
      </c>
      <c r="M5" s="63">
        <v>14</v>
      </c>
      <c r="N5" s="63">
        <v>16</v>
      </c>
      <c r="O5" s="134"/>
      <c r="P5" s="134"/>
      <c r="Q5" s="225"/>
      <c r="R5" s="226">
        <f t="shared" si="0"/>
        <v>9.4674556213017749E-2</v>
      </c>
      <c r="S5" s="11" t="s">
        <v>49</v>
      </c>
      <c r="T5" s="12" t="s">
        <v>5</v>
      </c>
    </row>
    <row r="6" spans="1:20" ht="15.95" customHeight="1">
      <c r="A6" s="10"/>
      <c r="B6" s="11" t="s">
        <v>77</v>
      </c>
      <c r="C6" s="12" t="s">
        <v>7</v>
      </c>
      <c r="D6" s="49"/>
      <c r="E6" s="49"/>
      <c r="F6" s="49"/>
      <c r="G6" s="49"/>
      <c r="H6" s="14">
        <v>15</v>
      </c>
      <c r="I6" s="14">
        <v>10</v>
      </c>
      <c r="J6" s="65">
        <v>24</v>
      </c>
      <c r="K6" s="63">
        <v>16</v>
      </c>
      <c r="L6" s="63">
        <v>18</v>
      </c>
      <c r="M6" s="63">
        <v>28</v>
      </c>
      <c r="N6" s="63">
        <v>19</v>
      </c>
      <c r="O6" s="134"/>
      <c r="P6" s="134"/>
      <c r="Q6" s="225"/>
      <c r="R6" s="226">
        <f t="shared" si="0"/>
        <v>0.11242603550295859</v>
      </c>
      <c r="S6" s="11" t="s">
        <v>77</v>
      </c>
      <c r="T6" s="12" t="s">
        <v>7</v>
      </c>
    </row>
    <row r="7" spans="1:20" ht="15.95" customHeight="1">
      <c r="A7" s="10"/>
      <c r="B7" s="11" t="s">
        <v>51</v>
      </c>
      <c r="C7" s="12" t="s">
        <v>8</v>
      </c>
      <c r="D7" s="49"/>
      <c r="E7" s="49"/>
      <c r="F7" s="49"/>
      <c r="G7" s="49"/>
      <c r="H7" s="49"/>
      <c r="I7" s="14">
        <v>6</v>
      </c>
      <c r="J7" s="65">
        <v>6</v>
      </c>
      <c r="K7" s="63">
        <v>14</v>
      </c>
      <c r="L7" s="63">
        <v>17</v>
      </c>
      <c r="M7" s="63">
        <v>12</v>
      </c>
      <c r="N7" s="63">
        <v>7</v>
      </c>
      <c r="O7" s="134"/>
      <c r="P7" s="134"/>
      <c r="Q7" s="225"/>
      <c r="R7" s="226">
        <f t="shared" si="0"/>
        <v>4.142011834319527E-2</v>
      </c>
      <c r="S7" s="11" t="s">
        <v>51</v>
      </c>
      <c r="T7" s="12" t="s">
        <v>8</v>
      </c>
    </row>
    <row r="8" spans="1:20" ht="15.95" customHeight="1">
      <c r="A8" s="10"/>
      <c r="B8" s="11" t="s">
        <v>52</v>
      </c>
      <c r="C8" s="15" t="s">
        <v>9</v>
      </c>
      <c r="D8" s="49"/>
      <c r="E8" s="49"/>
      <c r="F8" s="49"/>
      <c r="G8" s="49"/>
      <c r="H8" s="49"/>
      <c r="I8" s="49"/>
      <c r="J8" s="65">
        <v>5</v>
      </c>
      <c r="K8" s="63">
        <v>13</v>
      </c>
      <c r="L8" s="63">
        <v>1</v>
      </c>
      <c r="M8" s="248"/>
      <c r="N8" s="248"/>
      <c r="O8" s="249"/>
      <c r="P8" s="249"/>
      <c r="Q8" s="225"/>
      <c r="R8" s="226">
        <f t="shared" si="0"/>
        <v>0</v>
      </c>
      <c r="S8" s="11" t="s">
        <v>52</v>
      </c>
      <c r="T8" s="15" t="s">
        <v>9</v>
      </c>
    </row>
    <row r="9" spans="1:20" ht="15.95" customHeight="1">
      <c r="A9" s="157" t="s">
        <v>10</v>
      </c>
      <c r="B9" s="6" t="s">
        <v>53</v>
      </c>
      <c r="C9" s="7" t="s">
        <v>11</v>
      </c>
      <c r="D9" s="241"/>
      <c r="E9" s="241"/>
      <c r="F9" s="241"/>
      <c r="G9" s="241"/>
      <c r="H9" s="241"/>
      <c r="I9" s="241"/>
      <c r="J9" s="154">
        <v>3</v>
      </c>
      <c r="K9" s="155">
        <v>12</v>
      </c>
      <c r="L9" s="155">
        <v>12</v>
      </c>
      <c r="M9" s="155">
        <v>4</v>
      </c>
      <c r="N9" s="155">
        <v>14</v>
      </c>
      <c r="O9" s="156"/>
      <c r="P9" s="156"/>
      <c r="Q9" s="225"/>
      <c r="R9" s="226">
        <f t="shared" si="0"/>
        <v>8.2840236686390539E-2</v>
      </c>
      <c r="S9" s="6" t="s">
        <v>53</v>
      </c>
      <c r="T9" s="7" t="s">
        <v>11</v>
      </c>
    </row>
    <row r="10" spans="1:20" ht="15.95" customHeight="1">
      <c r="A10" s="158"/>
      <c r="B10" s="159" t="s">
        <v>71</v>
      </c>
      <c r="C10" s="15" t="s">
        <v>60</v>
      </c>
      <c r="D10" s="47"/>
      <c r="E10" s="47"/>
      <c r="F10" s="47"/>
      <c r="G10" s="47"/>
      <c r="H10" s="47"/>
      <c r="I10" s="47"/>
      <c r="J10" s="246"/>
      <c r="K10" s="247"/>
      <c r="L10" s="247"/>
      <c r="M10" s="67">
        <v>3</v>
      </c>
      <c r="N10" s="67">
        <v>3</v>
      </c>
      <c r="O10" s="135"/>
      <c r="P10" s="135"/>
      <c r="Q10" s="225"/>
      <c r="R10" s="226">
        <f t="shared" si="0"/>
        <v>1.7751479289940829E-2</v>
      </c>
      <c r="S10" s="159" t="s">
        <v>71</v>
      </c>
      <c r="T10" s="15" t="s">
        <v>60</v>
      </c>
    </row>
    <row r="11" spans="1:20" ht="15.95" customHeight="1">
      <c r="A11" s="28" t="s">
        <v>36</v>
      </c>
      <c r="B11" s="18" t="s">
        <v>40</v>
      </c>
      <c r="C11" s="27"/>
      <c r="D11" s="4">
        <f t="shared" ref="D11:J11" si="1">SUM(D3:D10)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51</v>
      </c>
      <c r="I11" s="4">
        <f t="shared" si="1"/>
        <v>113</v>
      </c>
      <c r="J11" s="68">
        <f t="shared" si="1"/>
        <v>153</v>
      </c>
      <c r="K11" s="69">
        <f>SUM(K3:K10)</f>
        <v>193</v>
      </c>
      <c r="L11" s="69">
        <f>SUM(L3:L10)</f>
        <v>196</v>
      </c>
      <c r="M11" s="69">
        <f t="shared" ref="M11" si="2">SUM(M3:M10)</f>
        <v>201</v>
      </c>
      <c r="N11" s="69">
        <f t="shared" ref="N11:P11" si="3">SUM(N3:N10)</f>
        <v>169</v>
      </c>
      <c r="O11" s="136">
        <f t="shared" si="3"/>
        <v>0</v>
      </c>
      <c r="P11" s="136">
        <f t="shared" si="3"/>
        <v>0</v>
      </c>
      <c r="Q11" s="4"/>
      <c r="R11" s="129">
        <f>SUM(R3:R10)</f>
        <v>1</v>
      </c>
    </row>
    <row r="12" spans="1:20" ht="15.95" customHeight="1">
      <c r="A12" s="28"/>
      <c r="B12" s="18"/>
      <c r="C12" s="57"/>
      <c r="D12" s="4"/>
      <c r="E12" s="4"/>
      <c r="F12" s="4"/>
      <c r="G12" s="4"/>
      <c r="H12" s="4"/>
      <c r="I12" s="4"/>
      <c r="J12" s="4"/>
      <c r="K12" s="46"/>
      <c r="L12" s="46"/>
      <c r="M12" s="4"/>
      <c r="N12" s="4"/>
      <c r="O12" s="4"/>
      <c r="P12" s="4"/>
      <c r="Q12" s="4"/>
      <c r="R12" s="1"/>
    </row>
    <row r="13" spans="1:20" ht="15.95" customHeight="1">
      <c r="A13" s="28"/>
      <c r="B13" s="18"/>
      <c r="C13" s="31"/>
      <c r="D13" s="4" t="s">
        <v>26</v>
      </c>
      <c r="E13" s="4" t="s">
        <v>27</v>
      </c>
      <c r="F13" s="4" t="s">
        <v>28</v>
      </c>
      <c r="G13" s="4" t="s">
        <v>24</v>
      </c>
      <c r="H13" s="4" t="s">
        <v>25</v>
      </c>
      <c r="I13" s="4" t="s">
        <v>30</v>
      </c>
      <c r="J13" s="4" t="s">
        <v>31</v>
      </c>
      <c r="K13" s="4" t="s">
        <v>32</v>
      </c>
      <c r="L13" s="4" t="s">
        <v>33</v>
      </c>
      <c r="M13" s="4" t="s">
        <v>54</v>
      </c>
      <c r="N13" s="4" t="s">
        <v>55</v>
      </c>
      <c r="O13" s="1" t="s">
        <v>66</v>
      </c>
      <c r="P13" s="1" t="s">
        <v>67</v>
      </c>
      <c r="Q13" s="1"/>
      <c r="R13" s="1"/>
    </row>
    <row r="14" spans="1:20" ht="15.95" customHeight="1">
      <c r="A14" s="19" t="s">
        <v>12</v>
      </c>
      <c r="B14" s="20" t="s">
        <v>13</v>
      </c>
      <c r="C14" s="7" t="s">
        <v>3</v>
      </c>
      <c r="D14" s="9">
        <v>60</v>
      </c>
      <c r="E14" s="9">
        <v>74</v>
      </c>
      <c r="F14" s="9">
        <v>88</v>
      </c>
      <c r="G14" s="9">
        <v>60</v>
      </c>
      <c r="H14" s="9">
        <v>36</v>
      </c>
      <c r="I14" s="9">
        <v>11</v>
      </c>
      <c r="J14" s="9">
        <v>40</v>
      </c>
      <c r="K14" s="148"/>
      <c r="L14" s="243"/>
      <c r="M14" s="243"/>
      <c r="N14" s="243"/>
      <c r="O14" s="243"/>
      <c r="P14" s="243"/>
      <c r="Q14" s="1"/>
      <c r="R14" s="1"/>
    </row>
    <row r="15" spans="1:20" ht="15.95" customHeight="1">
      <c r="A15" s="10"/>
      <c r="B15" s="18" t="s">
        <v>14</v>
      </c>
      <c r="C15" s="12" t="s">
        <v>5</v>
      </c>
      <c r="D15" s="14">
        <v>34</v>
      </c>
      <c r="E15" s="14">
        <v>29</v>
      </c>
      <c r="F15" s="14">
        <v>38</v>
      </c>
      <c r="G15" s="14">
        <v>34</v>
      </c>
      <c r="H15" s="14">
        <v>13</v>
      </c>
      <c r="I15" s="14">
        <v>11</v>
      </c>
      <c r="J15" s="14">
        <v>7</v>
      </c>
      <c r="K15" s="49"/>
      <c r="L15" s="244"/>
      <c r="M15" s="244"/>
      <c r="N15" s="244"/>
      <c r="O15" s="244"/>
      <c r="P15" s="244"/>
      <c r="Q15" s="1"/>
      <c r="R15" s="1"/>
    </row>
    <row r="16" spans="1:20" ht="15.95" customHeight="1">
      <c r="A16" s="10"/>
      <c r="B16" s="18" t="s">
        <v>15</v>
      </c>
      <c r="C16" s="12" t="s">
        <v>7</v>
      </c>
      <c r="D16" s="14">
        <v>27</v>
      </c>
      <c r="E16" s="14">
        <v>19</v>
      </c>
      <c r="F16" s="14">
        <v>26</v>
      </c>
      <c r="G16" s="14">
        <v>15</v>
      </c>
      <c r="H16" s="14">
        <v>5</v>
      </c>
      <c r="I16" s="14">
        <v>5</v>
      </c>
      <c r="J16" s="14">
        <v>15</v>
      </c>
      <c r="K16" s="49"/>
      <c r="L16" s="244"/>
      <c r="M16" s="244"/>
      <c r="N16" s="244"/>
      <c r="O16" s="244"/>
      <c r="P16" s="244"/>
      <c r="Q16" s="1"/>
      <c r="R16" s="1"/>
    </row>
    <row r="17" spans="1:18" ht="15.95" customHeight="1">
      <c r="A17" s="10"/>
      <c r="B17" s="18" t="s">
        <v>39</v>
      </c>
      <c r="C17" s="12" t="s">
        <v>17</v>
      </c>
      <c r="D17" s="14">
        <v>16</v>
      </c>
      <c r="E17" s="14">
        <v>17</v>
      </c>
      <c r="F17" s="14" t="s">
        <v>43</v>
      </c>
      <c r="G17" s="14">
        <v>10</v>
      </c>
      <c r="H17" s="14">
        <v>2</v>
      </c>
      <c r="I17" s="14">
        <v>5</v>
      </c>
      <c r="J17" s="14">
        <v>4</v>
      </c>
      <c r="K17" s="49"/>
      <c r="L17" s="244"/>
      <c r="M17" s="244"/>
      <c r="N17" s="244"/>
      <c r="O17" s="244"/>
      <c r="P17" s="244"/>
      <c r="Q17" s="1"/>
      <c r="R17" s="1"/>
    </row>
    <row r="18" spans="1:18" ht="15.95" customHeight="1">
      <c r="A18" s="10"/>
      <c r="B18" s="18" t="s">
        <v>18</v>
      </c>
      <c r="C18" s="12" t="s">
        <v>19</v>
      </c>
      <c r="D18" s="14">
        <v>19</v>
      </c>
      <c r="E18" s="14">
        <v>16</v>
      </c>
      <c r="F18" s="14">
        <v>24</v>
      </c>
      <c r="G18" s="14">
        <v>38</v>
      </c>
      <c r="H18" s="14">
        <v>15</v>
      </c>
      <c r="I18" s="14">
        <v>21</v>
      </c>
      <c r="J18" s="65">
        <v>41</v>
      </c>
      <c r="K18" s="242"/>
      <c r="L18" s="244"/>
      <c r="M18" s="244"/>
      <c r="N18" s="244"/>
      <c r="O18" s="244"/>
      <c r="P18" s="244"/>
      <c r="Q18" s="1"/>
      <c r="R18" s="1"/>
    </row>
    <row r="19" spans="1:18" ht="15.95" customHeight="1">
      <c r="A19" s="10"/>
      <c r="B19" s="18" t="s">
        <v>20</v>
      </c>
      <c r="C19" s="12" t="s">
        <v>21</v>
      </c>
      <c r="D19" s="14">
        <v>37</v>
      </c>
      <c r="E19" s="14">
        <v>33</v>
      </c>
      <c r="F19" s="14">
        <v>32</v>
      </c>
      <c r="G19" s="14">
        <v>21</v>
      </c>
      <c r="H19" s="14">
        <v>12</v>
      </c>
      <c r="I19" s="14">
        <v>12</v>
      </c>
      <c r="J19" s="65">
        <v>50</v>
      </c>
      <c r="K19" s="242"/>
      <c r="L19" s="244"/>
      <c r="M19" s="244"/>
      <c r="N19" s="244"/>
      <c r="O19" s="244"/>
      <c r="P19" s="244"/>
      <c r="Q19" s="1"/>
      <c r="R19" s="1"/>
    </row>
    <row r="20" spans="1:18" ht="15.95" customHeight="1">
      <c r="A20" s="21"/>
      <c r="B20" s="22" t="s">
        <v>44</v>
      </c>
      <c r="C20" s="15" t="s">
        <v>23</v>
      </c>
      <c r="D20" s="17">
        <v>11</v>
      </c>
      <c r="E20" s="17">
        <v>15</v>
      </c>
      <c r="F20" s="17">
        <v>9</v>
      </c>
      <c r="G20" s="17">
        <v>6</v>
      </c>
      <c r="H20" s="17">
        <v>12</v>
      </c>
      <c r="I20" s="17">
        <v>10</v>
      </c>
      <c r="J20" s="66">
        <v>8</v>
      </c>
      <c r="K20" s="66">
        <v>10</v>
      </c>
      <c r="L20" s="245"/>
      <c r="M20" s="245"/>
      <c r="N20" s="245"/>
      <c r="O20" s="245"/>
      <c r="P20" s="245"/>
      <c r="Q20" s="1"/>
      <c r="R20" s="1"/>
    </row>
    <row r="21" spans="1:18" ht="15.95" customHeight="1">
      <c r="A21" s="25" t="s">
        <v>36</v>
      </c>
      <c r="B21" s="26" t="s">
        <v>41</v>
      </c>
      <c r="C21" s="27"/>
      <c r="D21" s="4">
        <f>SUM(D14:D20)</f>
        <v>204</v>
      </c>
      <c r="E21" s="4">
        <f>SUM(E14:E20)</f>
        <v>203</v>
      </c>
      <c r="F21" s="4">
        <f t="shared" ref="F21:H21" si="4">SUM(F14:F20)</f>
        <v>217</v>
      </c>
      <c r="G21" s="4">
        <f t="shared" si="4"/>
        <v>184</v>
      </c>
      <c r="H21" s="4">
        <f t="shared" si="4"/>
        <v>95</v>
      </c>
      <c r="I21" s="4">
        <f t="shared" ref="I21" si="5">SUM(I14:I20)</f>
        <v>75</v>
      </c>
      <c r="J21" s="68">
        <f t="shared" ref="J21" si="6">SUM(J14:J20)</f>
        <v>165</v>
      </c>
      <c r="K21" s="68">
        <f t="shared" ref="K21:M21" si="7">SUM(K14:K20)</f>
        <v>10</v>
      </c>
      <c r="L21" s="68">
        <f t="shared" si="7"/>
        <v>0</v>
      </c>
      <c r="M21" s="68">
        <f t="shared" si="7"/>
        <v>0</v>
      </c>
      <c r="N21" s="68">
        <f t="shared" ref="N21:P21" si="8">SUM(N14:N20)</f>
        <v>0</v>
      </c>
      <c r="O21" s="68">
        <f t="shared" si="8"/>
        <v>0</v>
      </c>
      <c r="P21" s="68">
        <f t="shared" si="8"/>
        <v>0</v>
      </c>
      <c r="Q21" s="1"/>
      <c r="R21" s="1"/>
    </row>
    <row r="22" spans="1:18">
      <c r="A22" s="58"/>
      <c r="B22" s="59"/>
      <c r="C22" s="57"/>
      <c r="D22" s="4"/>
      <c r="E22" s="4"/>
      <c r="F22" s="4"/>
      <c r="G22" s="4"/>
      <c r="H22" s="4"/>
      <c r="I22" s="4"/>
      <c r="J22" s="4"/>
      <c r="K22" s="52"/>
      <c r="L22" s="52"/>
      <c r="M22" s="4"/>
      <c r="N22" s="1"/>
      <c r="O22" s="1"/>
      <c r="P22" s="1"/>
      <c r="Q22" s="1"/>
      <c r="R22" s="1"/>
    </row>
    <row r="24" spans="1:18" ht="18">
      <c r="K24" s="294" t="s">
        <v>87</v>
      </c>
    </row>
    <row r="41" spans="6:11">
      <c r="F41" s="60"/>
    </row>
    <row r="42" spans="6:11">
      <c r="K42" s="60"/>
    </row>
    <row r="43" spans="6:11">
      <c r="K43" s="60"/>
    </row>
    <row r="44" spans="6:11">
      <c r="K44" s="60"/>
    </row>
    <row r="45" spans="6:11">
      <c r="K45" s="60"/>
    </row>
    <row r="46" spans="6:11">
      <c r="K46" s="60"/>
    </row>
    <row r="47" spans="6:11">
      <c r="K47" s="60"/>
    </row>
    <row r="48" spans="6:11">
      <c r="K48" s="60"/>
    </row>
    <row r="49" spans="2:16">
      <c r="K49" s="60"/>
    </row>
    <row r="50" spans="2:16">
      <c r="K50" s="60"/>
    </row>
    <row r="51" spans="2:16">
      <c r="K51" s="60"/>
    </row>
    <row r="52" spans="2:16">
      <c r="D52" s="70" t="s">
        <v>26</v>
      </c>
      <c r="E52" s="70" t="s">
        <v>27</v>
      </c>
      <c r="F52" s="70" t="s">
        <v>28</v>
      </c>
      <c r="G52" s="70" t="s">
        <v>24</v>
      </c>
      <c r="H52" s="70" t="s">
        <v>25</v>
      </c>
      <c r="I52" s="70" t="s">
        <v>30</v>
      </c>
      <c r="J52" s="70" t="s">
        <v>31</v>
      </c>
      <c r="K52" s="70" t="s">
        <v>32</v>
      </c>
      <c r="L52" s="70" t="s">
        <v>33</v>
      </c>
      <c r="M52" s="70" t="s">
        <v>54</v>
      </c>
      <c r="N52" s="70" t="s">
        <v>55</v>
      </c>
      <c r="O52" s="238" t="s">
        <v>66</v>
      </c>
      <c r="P52" s="238" t="s">
        <v>67</v>
      </c>
    </row>
    <row r="53" spans="2:16">
      <c r="B53" s="29" t="s">
        <v>62</v>
      </c>
      <c r="D53" s="70">
        <f>D11+D21</f>
        <v>204</v>
      </c>
      <c r="E53" s="70">
        <f t="shared" ref="E53:P53" si="9">E11+E21</f>
        <v>203</v>
      </c>
      <c r="F53" s="70">
        <f t="shared" si="9"/>
        <v>217</v>
      </c>
      <c r="G53" s="70">
        <f t="shared" si="9"/>
        <v>184</v>
      </c>
      <c r="H53" s="70">
        <f t="shared" si="9"/>
        <v>146</v>
      </c>
      <c r="I53" s="70">
        <f t="shared" si="9"/>
        <v>188</v>
      </c>
      <c r="J53" s="70">
        <f t="shared" si="9"/>
        <v>318</v>
      </c>
      <c r="K53" s="70">
        <f t="shared" si="9"/>
        <v>203</v>
      </c>
      <c r="L53" s="70">
        <f t="shared" si="9"/>
        <v>196</v>
      </c>
      <c r="M53" s="237">
        <f t="shared" si="9"/>
        <v>201</v>
      </c>
      <c r="N53" s="224">
        <f t="shared" si="9"/>
        <v>169</v>
      </c>
      <c r="O53" s="224">
        <f t="shared" si="9"/>
        <v>0</v>
      </c>
      <c r="P53" s="224">
        <f t="shared" si="9"/>
        <v>0</v>
      </c>
    </row>
    <row r="54" spans="2:16">
      <c r="K54" s="60"/>
    </row>
    <row r="55" spans="2:16">
      <c r="K55" s="60"/>
    </row>
    <row r="56" spans="2:16">
      <c r="K56" s="60"/>
    </row>
    <row r="57" spans="2:16" ht="15.95" customHeight="1"/>
    <row r="71" spans="1:16" ht="18.75">
      <c r="A71" s="44" t="s">
        <v>92</v>
      </c>
      <c r="B71" s="3"/>
      <c r="C71" s="3"/>
      <c r="D71" s="4" t="s">
        <v>26</v>
      </c>
      <c r="E71" s="4" t="s">
        <v>27</v>
      </c>
      <c r="F71" s="4" t="s">
        <v>28</v>
      </c>
      <c r="G71" s="4" t="s">
        <v>24</v>
      </c>
      <c r="H71" s="4" t="s">
        <v>25</v>
      </c>
      <c r="I71" s="4" t="s">
        <v>30</v>
      </c>
      <c r="J71" s="4" t="s">
        <v>31</v>
      </c>
      <c r="K71" s="4" t="s">
        <v>32</v>
      </c>
      <c r="L71" s="4" t="s">
        <v>33</v>
      </c>
      <c r="M71" s="4" t="s">
        <v>54</v>
      </c>
      <c r="N71" s="4" t="s">
        <v>55</v>
      </c>
      <c r="O71" s="1" t="s">
        <v>66</v>
      </c>
      <c r="P71" s="1" t="s">
        <v>67</v>
      </c>
    </row>
    <row r="72" spans="1:16">
      <c r="A72" s="5" t="s">
        <v>0</v>
      </c>
      <c r="B72" s="6" t="s">
        <v>70</v>
      </c>
      <c r="C72" s="7" t="s">
        <v>1</v>
      </c>
      <c r="D72" s="148"/>
      <c r="E72" s="148"/>
      <c r="F72" s="148"/>
      <c r="G72" s="148"/>
      <c r="H72" s="9">
        <v>16</v>
      </c>
      <c r="I72" s="9">
        <v>38</v>
      </c>
      <c r="J72" s="64">
        <v>52</v>
      </c>
      <c r="K72" s="62">
        <v>65</v>
      </c>
      <c r="L72" s="62">
        <v>71</v>
      </c>
      <c r="M72" s="62">
        <v>68</v>
      </c>
      <c r="N72" s="62">
        <v>44</v>
      </c>
      <c r="O72" s="133"/>
      <c r="P72" s="133"/>
    </row>
    <row r="73" spans="1:16">
      <c r="A73" s="10"/>
      <c r="B73" s="11" t="s">
        <v>48</v>
      </c>
      <c r="C73" s="12" t="s">
        <v>3</v>
      </c>
      <c r="D73" s="49"/>
      <c r="E73" s="49"/>
      <c r="F73" s="49"/>
      <c r="G73" s="49"/>
      <c r="H73" s="14">
        <v>14</v>
      </c>
      <c r="I73" s="14">
        <v>42</v>
      </c>
      <c r="J73" s="65">
        <v>49</v>
      </c>
      <c r="K73" s="63">
        <v>56</v>
      </c>
      <c r="L73" s="63">
        <v>61</v>
      </c>
      <c r="M73" s="63">
        <v>72</v>
      </c>
      <c r="N73" s="63">
        <v>66</v>
      </c>
      <c r="O73" s="134"/>
      <c r="P73" s="134"/>
    </row>
    <row r="74" spans="1:16">
      <c r="A74" s="10"/>
      <c r="B74" s="11" t="s">
        <v>49</v>
      </c>
      <c r="C74" s="12" t="s">
        <v>5</v>
      </c>
      <c r="D74" s="49"/>
      <c r="E74" s="49"/>
      <c r="F74" s="49"/>
      <c r="G74" s="49"/>
      <c r="H74" s="14">
        <v>6</v>
      </c>
      <c r="I74" s="14">
        <v>17</v>
      </c>
      <c r="J74" s="65">
        <v>14</v>
      </c>
      <c r="K74" s="63">
        <v>17</v>
      </c>
      <c r="L74" s="63">
        <v>16</v>
      </c>
      <c r="M74" s="63">
        <v>14</v>
      </c>
      <c r="N74" s="63">
        <v>16</v>
      </c>
      <c r="O74" s="134"/>
      <c r="P74" s="134"/>
    </row>
    <row r="75" spans="1:16">
      <c r="A75" s="10"/>
      <c r="B75" s="11" t="s">
        <v>77</v>
      </c>
      <c r="C75" s="12" t="s">
        <v>7</v>
      </c>
      <c r="D75" s="49"/>
      <c r="E75" s="49"/>
      <c r="F75" s="49"/>
      <c r="G75" s="49"/>
      <c r="H75" s="14">
        <v>15</v>
      </c>
      <c r="I75" s="14">
        <v>10</v>
      </c>
      <c r="J75" s="65">
        <v>24</v>
      </c>
      <c r="K75" s="63">
        <v>16</v>
      </c>
      <c r="L75" s="63">
        <v>18</v>
      </c>
      <c r="M75" s="63">
        <v>28</v>
      </c>
      <c r="N75" s="63">
        <v>19</v>
      </c>
      <c r="O75" s="134"/>
      <c r="P75" s="134"/>
    </row>
    <row r="76" spans="1:16">
      <c r="A76" s="10"/>
      <c r="B76" s="11" t="s">
        <v>51</v>
      </c>
      <c r="C76" s="12" t="s">
        <v>8</v>
      </c>
      <c r="D76" s="49"/>
      <c r="E76" s="49"/>
      <c r="F76" s="49"/>
      <c r="G76" s="49"/>
      <c r="H76" s="49"/>
      <c r="I76" s="14">
        <v>6</v>
      </c>
      <c r="J76" s="65">
        <v>6</v>
      </c>
      <c r="K76" s="63">
        <v>14</v>
      </c>
      <c r="L76" s="63">
        <v>17</v>
      </c>
      <c r="M76" s="63">
        <v>12</v>
      </c>
      <c r="N76" s="63">
        <v>7</v>
      </c>
      <c r="O76" s="134"/>
      <c r="P76" s="134"/>
    </row>
    <row r="77" spans="1:16">
      <c r="A77" s="10"/>
      <c r="B77" s="11" t="s">
        <v>52</v>
      </c>
      <c r="C77" s="15" t="s">
        <v>9</v>
      </c>
      <c r="D77" s="49"/>
      <c r="E77" s="49"/>
      <c r="F77" s="49"/>
      <c r="G77" s="49"/>
      <c r="H77" s="49"/>
      <c r="I77" s="49"/>
      <c r="J77" s="65">
        <v>5</v>
      </c>
      <c r="K77" s="63">
        <v>13</v>
      </c>
      <c r="L77" s="63">
        <v>1</v>
      </c>
      <c r="M77" s="248"/>
      <c r="N77" s="248"/>
      <c r="O77" s="249"/>
      <c r="P77" s="249"/>
    </row>
    <row r="78" spans="1:16">
      <c r="A78" s="157" t="s">
        <v>10</v>
      </c>
      <c r="B78" s="6" t="s">
        <v>53</v>
      </c>
      <c r="C78" s="7" t="s">
        <v>11</v>
      </c>
      <c r="D78" s="241"/>
      <c r="E78" s="241"/>
      <c r="F78" s="241"/>
      <c r="G78" s="241"/>
      <c r="H78" s="241"/>
      <c r="I78" s="241"/>
      <c r="J78" s="154">
        <v>3</v>
      </c>
      <c r="K78" s="155">
        <v>12</v>
      </c>
      <c r="L78" s="155">
        <v>12</v>
      </c>
      <c r="M78" s="155">
        <v>4</v>
      </c>
      <c r="N78" s="155">
        <v>14</v>
      </c>
      <c r="O78" s="156"/>
      <c r="P78" s="156"/>
    </row>
    <row r="79" spans="1:16">
      <c r="A79" s="158"/>
      <c r="B79" s="159" t="s">
        <v>71</v>
      </c>
      <c r="C79" s="15" t="s">
        <v>60</v>
      </c>
      <c r="D79" s="47"/>
      <c r="E79" s="47"/>
      <c r="F79" s="47"/>
      <c r="G79" s="47"/>
      <c r="H79" s="47"/>
      <c r="I79" s="47"/>
      <c r="J79" s="246"/>
      <c r="K79" s="247"/>
      <c r="L79" s="247"/>
      <c r="M79" s="67">
        <v>3</v>
      </c>
      <c r="N79" s="67">
        <v>3</v>
      </c>
      <c r="O79" s="135"/>
      <c r="P79" s="135"/>
    </row>
    <row r="80" spans="1:16">
      <c r="A80" s="28" t="s">
        <v>36</v>
      </c>
      <c r="B80" s="18" t="s">
        <v>40</v>
      </c>
      <c r="C80" s="27"/>
      <c r="D80" s="4">
        <f t="shared" ref="D80:J80" si="10">SUM(D72:D79)</f>
        <v>0</v>
      </c>
      <c r="E80" s="4">
        <f t="shared" si="10"/>
        <v>0</v>
      </c>
      <c r="F80" s="4">
        <f t="shared" si="10"/>
        <v>0</v>
      </c>
      <c r="G80" s="4">
        <f t="shared" si="10"/>
        <v>0</v>
      </c>
      <c r="H80" s="4">
        <f t="shared" si="10"/>
        <v>51</v>
      </c>
      <c r="I80" s="4">
        <f t="shared" si="10"/>
        <v>113</v>
      </c>
      <c r="J80" s="68">
        <f t="shared" si="10"/>
        <v>153</v>
      </c>
      <c r="K80" s="69">
        <f>SUM(K72:K79)</f>
        <v>193</v>
      </c>
      <c r="L80" s="69">
        <f>SUM(L72:L79)</f>
        <v>196</v>
      </c>
      <c r="M80" s="69">
        <f t="shared" ref="M80:P80" si="11">SUM(M72:M79)</f>
        <v>201</v>
      </c>
      <c r="N80" s="69">
        <f t="shared" si="11"/>
        <v>169</v>
      </c>
      <c r="O80" s="136">
        <f t="shared" si="11"/>
        <v>0</v>
      </c>
      <c r="P80" s="136">
        <f t="shared" si="11"/>
        <v>0</v>
      </c>
    </row>
    <row r="82" spans="1:16" ht="18.75">
      <c r="A82" s="44" t="s">
        <v>86</v>
      </c>
      <c r="B82" s="3"/>
      <c r="C82" s="3"/>
      <c r="D82" s="4" t="s">
        <v>26</v>
      </c>
      <c r="E82" s="4" t="s">
        <v>27</v>
      </c>
      <c r="F82" s="4" t="s">
        <v>28</v>
      </c>
      <c r="G82" s="4" t="s">
        <v>24</v>
      </c>
      <c r="H82" s="4" t="s">
        <v>25</v>
      </c>
      <c r="I82" s="4" t="s">
        <v>30</v>
      </c>
      <c r="J82" s="4" t="s">
        <v>31</v>
      </c>
      <c r="K82" s="4" t="s">
        <v>32</v>
      </c>
      <c r="L82" s="4" t="s">
        <v>33</v>
      </c>
      <c r="M82" s="4" t="s">
        <v>54</v>
      </c>
      <c r="N82" s="4" t="s">
        <v>55</v>
      </c>
      <c r="O82" s="1" t="s">
        <v>66</v>
      </c>
      <c r="P82" s="1" t="s">
        <v>67</v>
      </c>
    </row>
    <row r="83" spans="1:16">
      <c r="A83" s="5" t="s">
        <v>0</v>
      </c>
      <c r="B83" s="6" t="s">
        <v>70</v>
      </c>
      <c r="C83" s="7" t="s">
        <v>1</v>
      </c>
      <c r="D83" s="148"/>
      <c r="E83" s="148"/>
      <c r="F83" s="148"/>
      <c r="G83" s="148"/>
      <c r="H83" s="9"/>
      <c r="I83" s="9"/>
      <c r="J83" s="64"/>
      <c r="K83" s="62"/>
      <c r="L83" s="62"/>
      <c r="M83" s="62"/>
      <c r="N83" s="62">
        <v>15</v>
      </c>
      <c r="O83" s="133"/>
      <c r="P83" s="133"/>
    </row>
    <row r="84" spans="1:16">
      <c r="A84" s="10"/>
      <c r="B84" s="11" t="s">
        <v>48</v>
      </c>
      <c r="C84" s="12" t="s">
        <v>3</v>
      </c>
      <c r="D84" s="49"/>
      <c r="E84" s="49"/>
      <c r="F84" s="49"/>
      <c r="G84" s="49"/>
      <c r="H84" s="14"/>
      <c r="I84" s="14"/>
      <c r="J84" s="65"/>
      <c r="K84" s="63"/>
      <c r="L84" s="63"/>
      <c r="M84" s="63"/>
      <c r="N84" s="63">
        <v>8</v>
      </c>
      <c r="O84" s="134"/>
      <c r="P84" s="134"/>
    </row>
    <row r="85" spans="1:16">
      <c r="A85" s="10"/>
      <c r="B85" s="11" t="s">
        <v>49</v>
      </c>
      <c r="C85" s="12" t="s">
        <v>5</v>
      </c>
      <c r="D85" s="49"/>
      <c r="E85" s="49"/>
      <c r="F85" s="49"/>
      <c r="G85" s="49"/>
      <c r="H85" s="14"/>
      <c r="I85" s="14"/>
      <c r="J85" s="65"/>
      <c r="K85" s="63"/>
      <c r="L85" s="63"/>
      <c r="M85" s="63"/>
      <c r="N85" s="63">
        <v>0</v>
      </c>
      <c r="O85" s="134"/>
      <c r="P85" s="134"/>
    </row>
    <row r="86" spans="1:16">
      <c r="A86" s="10"/>
      <c r="B86" s="11" t="s">
        <v>77</v>
      </c>
      <c r="C86" s="12" t="s">
        <v>7</v>
      </c>
      <c r="D86" s="49"/>
      <c r="E86" s="49"/>
      <c r="F86" s="49"/>
      <c r="G86" s="49"/>
      <c r="H86" s="14"/>
      <c r="I86" s="14"/>
      <c r="J86" s="65"/>
      <c r="K86" s="63"/>
      <c r="L86" s="63"/>
      <c r="M86" s="63"/>
      <c r="N86" s="63">
        <v>1</v>
      </c>
      <c r="O86" s="134"/>
      <c r="P86" s="134"/>
    </row>
    <row r="87" spans="1:16">
      <c r="A87" s="10"/>
      <c r="B87" s="11" t="s">
        <v>51</v>
      </c>
      <c r="C87" s="12" t="s">
        <v>8</v>
      </c>
      <c r="D87" s="49"/>
      <c r="E87" s="49"/>
      <c r="F87" s="49"/>
      <c r="G87" s="49"/>
      <c r="H87" s="49"/>
      <c r="I87" s="14"/>
      <c r="J87" s="65"/>
      <c r="K87" s="63"/>
      <c r="L87" s="63"/>
      <c r="M87" s="63"/>
      <c r="N87" s="63">
        <v>1</v>
      </c>
      <c r="O87" s="134"/>
      <c r="P87" s="134"/>
    </row>
    <row r="88" spans="1:16">
      <c r="A88" s="10"/>
      <c r="B88" s="11" t="s">
        <v>52</v>
      </c>
      <c r="C88" s="15" t="s">
        <v>9</v>
      </c>
      <c r="D88" s="49"/>
      <c r="E88" s="49"/>
      <c r="F88" s="49"/>
      <c r="G88" s="49"/>
      <c r="H88" s="49"/>
      <c r="I88" s="49"/>
      <c r="J88" s="65"/>
      <c r="K88" s="63"/>
      <c r="L88" s="63"/>
      <c r="M88" s="248"/>
      <c r="N88" s="248"/>
      <c r="O88" s="249"/>
      <c r="P88" s="249"/>
    </row>
    <row r="89" spans="1:16">
      <c r="A89" s="157" t="s">
        <v>10</v>
      </c>
      <c r="B89" s="6" t="s">
        <v>53</v>
      </c>
      <c r="C89" s="7" t="s">
        <v>11</v>
      </c>
      <c r="D89" s="241"/>
      <c r="E89" s="241"/>
      <c r="F89" s="241"/>
      <c r="G89" s="241"/>
      <c r="H89" s="241"/>
      <c r="I89" s="241"/>
      <c r="J89" s="154"/>
      <c r="K89" s="155"/>
      <c r="L89" s="155"/>
      <c r="M89" s="155"/>
      <c r="N89" s="155">
        <v>0</v>
      </c>
      <c r="O89" s="156"/>
      <c r="P89" s="156"/>
    </row>
    <row r="90" spans="1:16">
      <c r="A90" s="158"/>
      <c r="B90" s="159" t="s">
        <v>71</v>
      </c>
      <c r="C90" s="15" t="s">
        <v>60</v>
      </c>
      <c r="D90" s="47"/>
      <c r="E90" s="47"/>
      <c r="F90" s="47"/>
      <c r="G90" s="47"/>
      <c r="H90" s="47"/>
      <c r="I90" s="47"/>
      <c r="J90" s="246"/>
      <c r="K90" s="247"/>
      <c r="L90" s="247"/>
      <c r="M90" s="67"/>
      <c r="N90" s="67"/>
      <c r="O90" s="135"/>
      <c r="P90" s="135"/>
    </row>
    <row r="91" spans="1:16">
      <c r="A91" s="28" t="s">
        <v>36</v>
      </c>
      <c r="B91" s="18" t="s">
        <v>40</v>
      </c>
      <c r="C91" s="27"/>
      <c r="D91" s="4">
        <f t="shared" ref="D91:J91" si="12">SUM(D83:D90)</f>
        <v>0</v>
      </c>
      <c r="E91" s="4">
        <f t="shared" si="12"/>
        <v>0</v>
      </c>
      <c r="F91" s="4">
        <f t="shared" si="12"/>
        <v>0</v>
      </c>
      <c r="G91" s="4">
        <f t="shared" si="12"/>
        <v>0</v>
      </c>
      <c r="H91" s="4">
        <f t="shared" si="12"/>
        <v>0</v>
      </c>
      <c r="I91" s="4">
        <f t="shared" si="12"/>
        <v>0</v>
      </c>
      <c r="J91" s="68">
        <f t="shared" si="12"/>
        <v>0</v>
      </c>
      <c r="K91" s="69">
        <f>SUM(K83:K90)</f>
        <v>0</v>
      </c>
      <c r="L91" s="69">
        <f>SUM(L83:L90)</f>
        <v>0</v>
      </c>
      <c r="M91" s="69">
        <f t="shared" ref="M91:P91" si="13">SUM(M83:M90)</f>
        <v>0</v>
      </c>
      <c r="N91" s="69">
        <f t="shared" si="13"/>
        <v>25</v>
      </c>
      <c r="O91" s="136">
        <f t="shared" si="13"/>
        <v>0</v>
      </c>
      <c r="P91" s="136">
        <f t="shared" si="13"/>
        <v>0</v>
      </c>
    </row>
    <row r="93" spans="1:16" ht="18.75">
      <c r="A93" s="44" t="s">
        <v>91</v>
      </c>
      <c r="B93" s="3"/>
      <c r="C93" s="3"/>
      <c r="D93" s="4" t="s">
        <v>26</v>
      </c>
      <c r="E93" s="4" t="s">
        <v>27</v>
      </c>
      <c r="F93" s="4" t="s">
        <v>28</v>
      </c>
      <c r="G93" s="4" t="s">
        <v>24</v>
      </c>
      <c r="H93" s="4" t="s">
        <v>25</v>
      </c>
      <c r="I93" s="4" t="s">
        <v>30</v>
      </c>
      <c r="J93" s="4" t="s">
        <v>31</v>
      </c>
      <c r="K93" s="4" t="s">
        <v>32</v>
      </c>
      <c r="L93" s="4" t="s">
        <v>33</v>
      </c>
      <c r="M93" s="4" t="s">
        <v>54</v>
      </c>
      <c r="N93" s="4" t="s">
        <v>55</v>
      </c>
      <c r="O93" s="1" t="s">
        <v>66</v>
      </c>
      <c r="P93" s="1" t="s">
        <v>67</v>
      </c>
    </row>
    <row r="94" spans="1:16">
      <c r="A94" s="5" t="s">
        <v>0</v>
      </c>
      <c r="B94" s="6" t="s">
        <v>70</v>
      </c>
      <c r="C94" s="7" t="s">
        <v>1</v>
      </c>
      <c r="D94" s="148"/>
      <c r="E94" s="148"/>
      <c r="F94" s="148"/>
      <c r="G94" s="148"/>
      <c r="H94" s="9">
        <f>H72+H83</f>
        <v>16</v>
      </c>
      <c r="I94" s="9">
        <f t="shared" ref="I94:N94" si="14">I72+I83</f>
        <v>38</v>
      </c>
      <c r="J94" s="9">
        <f t="shared" si="14"/>
        <v>52</v>
      </c>
      <c r="K94" s="9">
        <f t="shared" si="14"/>
        <v>65</v>
      </c>
      <c r="L94" s="9">
        <f t="shared" si="14"/>
        <v>71</v>
      </c>
      <c r="M94" s="9">
        <f t="shared" si="14"/>
        <v>68</v>
      </c>
      <c r="N94" s="9">
        <f t="shared" si="14"/>
        <v>59</v>
      </c>
      <c r="O94" s="133"/>
      <c r="P94" s="133"/>
    </row>
    <row r="95" spans="1:16">
      <c r="A95" s="10"/>
      <c r="B95" s="11" t="s">
        <v>48</v>
      </c>
      <c r="C95" s="12" t="s">
        <v>3</v>
      </c>
      <c r="D95" s="49"/>
      <c r="E95" s="49"/>
      <c r="F95" s="49"/>
      <c r="G95" s="49"/>
      <c r="H95" s="14">
        <f>H73+H84</f>
        <v>14</v>
      </c>
      <c r="I95" s="14">
        <f t="shared" ref="I95:N95" si="15">I73+I84</f>
        <v>42</v>
      </c>
      <c r="J95" s="14">
        <f t="shared" si="15"/>
        <v>49</v>
      </c>
      <c r="K95" s="14">
        <f t="shared" si="15"/>
        <v>56</v>
      </c>
      <c r="L95" s="14">
        <f t="shared" si="15"/>
        <v>61</v>
      </c>
      <c r="M95" s="14">
        <f t="shared" si="15"/>
        <v>72</v>
      </c>
      <c r="N95" s="14">
        <f t="shared" si="15"/>
        <v>74</v>
      </c>
      <c r="O95" s="134"/>
      <c r="P95" s="134"/>
    </row>
    <row r="96" spans="1:16">
      <c r="A96" s="10"/>
      <c r="B96" s="11" t="s">
        <v>49</v>
      </c>
      <c r="C96" s="12" t="s">
        <v>5</v>
      </c>
      <c r="D96" s="49"/>
      <c r="E96" s="49"/>
      <c r="F96" s="49"/>
      <c r="G96" s="49"/>
      <c r="H96" s="14">
        <f t="shared" ref="H96:N96" si="16">H74+H85</f>
        <v>6</v>
      </c>
      <c r="I96" s="14">
        <f t="shared" si="16"/>
        <v>17</v>
      </c>
      <c r="J96" s="14">
        <f t="shared" si="16"/>
        <v>14</v>
      </c>
      <c r="K96" s="14">
        <f t="shared" si="16"/>
        <v>17</v>
      </c>
      <c r="L96" s="14">
        <f t="shared" si="16"/>
        <v>16</v>
      </c>
      <c r="M96" s="14">
        <f t="shared" si="16"/>
        <v>14</v>
      </c>
      <c r="N96" s="14">
        <f t="shared" si="16"/>
        <v>16</v>
      </c>
      <c r="O96" s="134"/>
      <c r="P96" s="134"/>
    </row>
    <row r="97" spans="1:16">
      <c r="A97" s="10"/>
      <c r="B97" s="11" t="s">
        <v>77</v>
      </c>
      <c r="C97" s="12" t="s">
        <v>7</v>
      </c>
      <c r="D97" s="49"/>
      <c r="E97" s="49"/>
      <c r="F97" s="49"/>
      <c r="G97" s="49"/>
      <c r="H97" s="14">
        <f t="shared" ref="H97:N98" si="17">H75+H86</f>
        <v>15</v>
      </c>
      <c r="I97" s="14">
        <f t="shared" si="17"/>
        <v>10</v>
      </c>
      <c r="J97" s="14">
        <f t="shared" si="17"/>
        <v>24</v>
      </c>
      <c r="K97" s="14">
        <f t="shared" si="17"/>
        <v>16</v>
      </c>
      <c r="L97" s="14">
        <f t="shared" si="17"/>
        <v>18</v>
      </c>
      <c r="M97" s="14">
        <f t="shared" si="17"/>
        <v>28</v>
      </c>
      <c r="N97" s="14">
        <f t="shared" si="17"/>
        <v>20</v>
      </c>
      <c r="O97" s="134"/>
      <c r="P97" s="134"/>
    </row>
    <row r="98" spans="1:16">
      <c r="A98" s="10"/>
      <c r="B98" s="11" t="s">
        <v>51</v>
      </c>
      <c r="C98" s="12" t="s">
        <v>8</v>
      </c>
      <c r="D98" s="49"/>
      <c r="E98" s="49"/>
      <c r="F98" s="49"/>
      <c r="G98" s="49"/>
      <c r="H98" s="49"/>
      <c r="I98" s="14">
        <f t="shared" si="17"/>
        <v>6</v>
      </c>
      <c r="J98" s="14">
        <f t="shared" si="17"/>
        <v>6</v>
      </c>
      <c r="K98" s="14">
        <f t="shared" si="17"/>
        <v>14</v>
      </c>
      <c r="L98" s="14">
        <f t="shared" si="17"/>
        <v>17</v>
      </c>
      <c r="M98" s="14">
        <f t="shared" si="17"/>
        <v>12</v>
      </c>
      <c r="N98" s="14">
        <f t="shared" si="17"/>
        <v>8</v>
      </c>
      <c r="O98" s="134"/>
      <c r="P98" s="134"/>
    </row>
    <row r="99" spans="1:16">
      <c r="A99" s="10"/>
      <c r="B99" s="11" t="s">
        <v>52</v>
      </c>
      <c r="C99" s="15" t="s">
        <v>9</v>
      </c>
      <c r="D99" s="49"/>
      <c r="E99" s="49"/>
      <c r="F99" s="49"/>
      <c r="G99" s="49"/>
      <c r="H99" s="49"/>
      <c r="I99" s="49"/>
      <c r="J99" s="14">
        <f t="shared" ref="J99:L99" si="18">J77+J88</f>
        <v>5</v>
      </c>
      <c r="K99" s="14">
        <f t="shared" si="18"/>
        <v>13</v>
      </c>
      <c r="L99" s="14">
        <f t="shared" si="18"/>
        <v>1</v>
      </c>
      <c r="M99" s="248"/>
      <c r="N99" s="248"/>
      <c r="O99" s="249"/>
      <c r="P99" s="249"/>
    </row>
    <row r="100" spans="1:16">
      <c r="A100" s="157" t="s">
        <v>10</v>
      </c>
      <c r="B100" s="6" t="s">
        <v>53</v>
      </c>
      <c r="C100" s="7" t="s">
        <v>11</v>
      </c>
      <c r="D100" s="241"/>
      <c r="E100" s="241"/>
      <c r="F100" s="241"/>
      <c r="G100" s="241"/>
      <c r="H100" s="241"/>
      <c r="I100" s="241"/>
      <c r="J100" s="14">
        <f t="shared" ref="J100:L100" si="19">J78+J89</f>
        <v>3</v>
      </c>
      <c r="K100" s="14">
        <f t="shared" si="19"/>
        <v>12</v>
      </c>
      <c r="L100" s="14">
        <f t="shared" si="19"/>
        <v>12</v>
      </c>
      <c r="M100" s="155">
        <f>M78+M89</f>
        <v>4</v>
      </c>
      <c r="N100" s="155">
        <f>N78+N89</f>
        <v>14</v>
      </c>
      <c r="O100" s="156"/>
      <c r="P100" s="156"/>
    </row>
    <row r="101" spans="1:16">
      <c r="A101" s="158"/>
      <c r="B101" s="159" t="s">
        <v>71</v>
      </c>
      <c r="C101" s="15" t="s">
        <v>60</v>
      </c>
      <c r="D101" s="47"/>
      <c r="E101" s="47"/>
      <c r="F101" s="47"/>
      <c r="G101" s="47"/>
      <c r="H101" s="47"/>
      <c r="I101" s="47"/>
      <c r="J101" s="246"/>
      <c r="K101" s="247"/>
      <c r="L101" s="247"/>
      <c r="M101" s="67">
        <f>M79+M90</f>
        <v>3</v>
      </c>
      <c r="N101" s="67">
        <f>N79+N90</f>
        <v>3</v>
      </c>
      <c r="O101" s="135"/>
      <c r="P101" s="135"/>
    </row>
    <row r="102" spans="1:16">
      <c r="A102" s="28" t="s">
        <v>36</v>
      </c>
      <c r="B102" s="18" t="s">
        <v>40</v>
      </c>
      <c r="C102" s="27"/>
      <c r="D102" s="4">
        <f t="shared" ref="D102:J102" si="20">SUM(D94:D101)</f>
        <v>0</v>
      </c>
      <c r="E102" s="4">
        <f t="shared" si="20"/>
        <v>0</v>
      </c>
      <c r="F102" s="4">
        <f t="shared" si="20"/>
        <v>0</v>
      </c>
      <c r="G102" s="4">
        <f t="shared" si="20"/>
        <v>0</v>
      </c>
      <c r="H102" s="4">
        <f t="shared" si="20"/>
        <v>51</v>
      </c>
      <c r="I102" s="4">
        <f t="shared" si="20"/>
        <v>113</v>
      </c>
      <c r="J102" s="68">
        <f t="shared" si="20"/>
        <v>153</v>
      </c>
      <c r="K102" s="69">
        <f>SUM(K94:K101)</f>
        <v>193</v>
      </c>
      <c r="L102" s="69">
        <f>SUM(L94:L101)</f>
        <v>196</v>
      </c>
      <c r="M102" s="69">
        <f t="shared" ref="M102:P102" si="21">SUM(M94:M101)</f>
        <v>201</v>
      </c>
      <c r="N102" s="69">
        <f t="shared" si="21"/>
        <v>194</v>
      </c>
      <c r="O102" s="136">
        <f t="shared" si="21"/>
        <v>0</v>
      </c>
      <c r="P102" s="136">
        <f t="shared" si="21"/>
        <v>0</v>
      </c>
    </row>
    <row r="104" spans="1:16" ht="15.75">
      <c r="A104" s="271" t="s">
        <v>88</v>
      </c>
    </row>
    <row r="105" spans="1:16">
      <c r="A105" s="3" t="s">
        <v>84</v>
      </c>
      <c r="B105" s="3"/>
      <c r="C105" s="3"/>
      <c r="D105" s="4" t="s">
        <v>26</v>
      </c>
      <c r="E105" s="4" t="s">
        <v>27</v>
      </c>
      <c r="F105" s="4" t="s">
        <v>28</v>
      </c>
      <c r="G105" s="4" t="s">
        <v>24</v>
      </c>
      <c r="H105" s="4" t="s">
        <v>25</v>
      </c>
      <c r="I105" s="4" t="s">
        <v>30</v>
      </c>
      <c r="J105" s="4" t="s">
        <v>31</v>
      </c>
      <c r="K105" s="4" t="s">
        <v>32</v>
      </c>
      <c r="L105" s="4" t="s">
        <v>33</v>
      </c>
      <c r="M105" s="4" t="s">
        <v>54</v>
      </c>
      <c r="N105" s="4" t="s">
        <v>55</v>
      </c>
      <c r="O105" s="1" t="s">
        <v>66</v>
      </c>
      <c r="P105" s="1" t="s">
        <v>67</v>
      </c>
    </row>
    <row r="106" spans="1:16">
      <c r="A106" s="5" t="s">
        <v>0</v>
      </c>
      <c r="B106" s="6" t="s">
        <v>70</v>
      </c>
      <c r="C106" s="7" t="s">
        <v>1</v>
      </c>
      <c r="D106" s="272"/>
      <c r="E106" s="272"/>
      <c r="F106" s="272"/>
      <c r="G106" s="272"/>
      <c r="H106" s="273"/>
      <c r="I106" s="273"/>
      <c r="J106" s="274"/>
      <c r="K106" s="274"/>
      <c r="L106" s="274"/>
      <c r="M106" s="274"/>
      <c r="N106" s="274">
        <v>5.3</v>
      </c>
      <c r="O106" s="275"/>
      <c r="P106" s="275"/>
    </row>
    <row r="107" spans="1:16">
      <c r="A107" s="10"/>
      <c r="B107" s="11" t="s">
        <v>48</v>
      </c>
      <c r="C107" s="12" t="s">
        <v>3</v>
      </c>
      <c r="D107" s="276"/>
      <c r="E107" s="276"/>
      <c r="F107" s="276"/>
      <c r="G107" s="276"/>
      <c r="H107" s="277"/>
      <c r="I107" s="277"/>
      <c r="J107" s="278"/>
      <c r="K107" s="278"/>
      <c r="L107" s="278"/>
      <c r="M107" s="278"/>
      <c r="N107" s="278">
        <v>5.87</v>
      </c>
      <c r="O107" s="279"/>
      <c r="P107" s="279"/>
    </row>
    <row r="108" spans="1:16">
      <c r="A108" s="10"/>
      <c r="B108" s="11" t="s">
        <v>49</v>
      </c>
      <c r="C108" s="12" t="s">
        <v>5</v>
      </c>
      <c r="D108" s="276"/>
      <c r="E108" s="276"/>
      <c r="F108" s="276"/>
      <c r="G108" s="276"/>
      <c r="H108" s="277"/>
      <c r="I108" s="277"/>
      <c r="J108" s="278"/>
      <c r="K108" s="278"/>
      <c r="L108" s="278"/>
      <c r="M108" s="278"/>
      <c r="N108" s="278">
        <v>5.67</v>
      </c>
      <c r="O108" s="279"/>
      <c r="P108" s="279"/>
    </row>
    <row r="109" spans="1:16">
      <c r="A109" s="10"/>
      <c r="B109" s="11" t="s">
        <v>77</v>
      </c>
      <c r="C109" s="12" t="s">
        <v>7</v>
      </c>
      <c r="D109" s="276"/>
      <c r="E109" s="276"/>
      <c r="F109" s="276"/>
      <c r="G109" s="276"/>
      <c r="H109" s="277"/>
      <c r="I109" s="277"/>
      <c r="J109" s="278"/>
      <c r="K109" s="278"/>
      <c r="L109" s="278"/>
      <c r="M109" s="278"/>
      <c r="N109" s="278">
        <v>4.9000000000000004</v>
      </c>
      <c r="O109" s="279"/>
      <c r="P109" s="279"/>
    </row>
    <row r="110" spans="1:16">
      <c r="A110" s="10"/>
      <c r="B110" s="11" t="s">
        <v>51</v>
      </c>
      <c r="C110" s="12" t="s">
        <v>8</v>
      </c>
      <c r="D110" s="276"/>
      <c r="E110" s="276"/>
      <c r="F110" s="276"/>
      <c r="G110" s="276"/>
      <c r="H110" s="276"/>
      <c r="I110" s="277"/>
      <c r="J110" s="278"/>
      <c r="K110" s="278"/>
      <c r="L110" s="278"/>
      <c r="M110" s="278"/>
      <c r="N110" s="278">
        <v>5.52</v>
      </c>
      <c r="O110" s="279"/>
      <c r="P110" s="279"/>
    </row>
    <row r="111" spans="1:16">
      <c r="A111" s="10"/>
      <c r="B111" s="11" t="s">
        <v>52</v>
      </c>
      <c r="C111" s="15" t="s">
        <v>9</v>
      </c>
      <c r="D111" s="276"/>
      <c r="E111" s="276"/>
      <c r="F111" s="276"/>
      <c r="G111" s="276"/>
      <c r="H111" s="276"/>
      <c r="I111" s="276"/>
      <c r="J111" s="278"/>
      <c r="K111" s="278"/>
      <c r="L111" s="278"/>
      <c r="M111" s="280"/>
      <c r="N111" s="280"/>
      <c r="O111" s="281"/>
      <c r="P111" s="281"/>
    </row>
    <row r="112" spans="1:16">
      <c r="A112" s="157" t="s">
        <v>10</v>
      </c>
      <c r="B112" s="6" t="s">
        <v>53</v>
      </c>
      <c r="C112" s="7" t="s">
        <v>11</v>
      </c>
      <c r="D112" s="282"/>
      <c r="E112" s="282"/>
      <c r="F112" s="282"/>
      <c r="G112" s="282"/>
      <c r="H112" s="282"/>
      <c r="I112" s="282"/>
      <c r="J112" s="283"/>
      <c r="K112" s="283"/>
      <c r="L112" s="283"/>
      <c r="M112" s="283"/>
      <c r="N112" s="283">
        <v>2.2200000000000002</v>
      </c>
      <c r="O112" s="284"/>
      <c r="P112" s="284"/>
    </row>
    <row r="113" spans="1:16">
      <c r="A113" s="158"/>
      <c r="B113" s="159" t="s">
        <v>71</v>
      </c>
      <c r="C113" s="15" t="s">
        <v>60</v>
      </c>
      <c r="D113" s="285"/>
      <c r="E113" s="285"/>
      <c r="F113" s="285"/>
      <c r="G113" s="285"/>
      <c r="H113" s="285"/>
      <c r="I113" s="285"/>
      <c r="J113" s="286"/>
      <c r="K113" s="286"/>
      <c r="L113" s="286"/>
      <c r="M113" s="287"/>
      <c r="N113" s="287"/>
      <c r="O113" s="288"/>
      <c r="P113" s="288"/>
    </row>
    <row r="114" spans="1:16">
      <c r="A114" s="28" t="s">
        <v>36</v>
      </c>
      <c r="B114" s="296" t="s">
        <v>90</v>
      </c>
      <c r="C114" s="27"/>
      <c r="D114" s="289"/>
      <c r="E114" s="289"/>
      <c r="F114" s="289"/>
      <c r="G114" s="289"/>
      <c r="H114" s="289"/>
      <c r="I114" s="289"/>
      <c r="J114" s="290"/>
      <c r="K114" s="290"/>
      <c r="L114" s="290"/>
      <c r="M114" s="290"/>
      <c r="N114" s="290">
        <f>AVERAGE(N106:N110)</f>
        <v>5.452</v>
      </c>
      <c r="O114" s="291">
        <f t="shared" ref="M114:P114" si="22">SUM(O106:O113)</f>
        <v>0</v>
      </c>
      <c r="P114" s="291">
        <f t="shared" si="22"/>
        <v>0</v>
      </c>
    </row>
    <row r="115" spans="1:16">
      <c r="B115" s="297" t="s">
        <v>89</v>
      </c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5">
        <f>N112</f>
        <v>2.2200000000000002</v>
      </c>
      <c r="O115" s="292"/>
      <c r="P115" s="292"/>
    </row>
    <row r="116" spans="1:16"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</row>
    <row r="117" spans="1:16" ht="15.75">
      <c r="A117" s="271" t="s">
        <v>85</v>
      </c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</row>
    <row r="118" spans="1:16">
      <c r="A118" s="3" t="s">
        <v>84</v>
      </c>
      <c r="B118" s="3"/>
      <c r="C118" s="3"/>
      <c r="D118" s="289" t="s">
        <v>26</v>
      </c>
      <c r="E118" s="289" t="s">
        <v>27</v>
      </c>
      <c r="F118" s="289" t="s">
        <v>28</v>
      </c>
      <c r="G118" s="289" t="s">
        <v>24</v>
      </c>
      <c r="H118" s="289" t="s">
        <v>25</v>
      </c>
      <c r="I118" s="289" t="s">
        <v>30</v>
      </c>
      <c r="J118" s="289" t="s">
        <v>31</v>
      </c>
      <c r="K118" s="289" t="s">
        <v>32</v>
      </c>
      <c r="L118" s="289" t="s">
        <v>33</v>
      </c>
      <c r="M118" s="289" t="s">
        <v>54</v>
      </c>
      <c r="N118" s="289" t="s">
        <v>55</v>
      </c>
      <c r="O118" s="293" t="s">
        <v>66</v>
      </c>
      <c r="P118" s="293" t="s">
        <v>67</v>
      </c>
    </row>
    <row r="119" spans="1:16">
      <c r="A119" s="5" t="s">
        <v>0</v>
      </c>
      <c r="B119" s="6" t="s">
        <v>70</v>
      </c>
      <c r="C119" s="7" t="s">
        <v>1</v>
      </c>
      <c r="D119" s="272"/>
      <c r="E119" s="272"/>
      <c r="F119" s="272"/>
      <c r="G119" s="272"/>
      <c r="H119" s="273"/>
      <c r="I119" s="273"/>
      <c r="J119" s="274"/>
      <c r="K119" s="274"/>
      <c r="L119" s="274"/>
      <c r="M119" s="274"/>
      <c r="N119" s="274">
        <v>6.62</v>
      </c>
      <c r="O119" s="274"/>
      <c r="P119" s="275"/>
    </row>
    <row r="120" spans="1:16">
      <c r="A120" s="10"/>
      <c r="B120" s="11" t="s">
        <v>48</v>
      </c>
      <c r="C120" s="12" t="s">
        <v>3</v>
      </c>
      <c r="D120" s="276"/>
      <c r="E120" s="276"/>
      <c r="F120" s="276"/>
      <c r="G120" s="276"/>
      <c r="H120" s="277"/>
      <c r="I120" s="277"/>
      <c r="J120" s="278"/>
      <c r="K120" s="278"/>
      <c r="L120" s="278"/>
      <c r="M120" s="278"/>
      <c r="N120" s="278">
        <v>6.46</v>
      </c>
      <c r="O120" s="278"/>
      <c r="P120" s="279"/>
    </row>
    <row r="121" spans="1:16">
      <c r="A121" s="10"/>
      <c r="B121" s="11" t="s">
        <v>49</v>
      </c>
      <c r="C121" s="12" t="s">
        <v>5</v>
      </c>
      <c r="D121" s="276"/>
      <c r="E121" s="276"/>
      <c r="F121" s="276"/>
      <c r="G121" s="276"/>
      <c r="H121" s="277"/>
      <c r="I121" s="277"/>
      <c r="J121" s="278"/>
      <c r="K121" s="278"/>
      <c r="L121" s="278"/>
      <c r="M121" s="278"/>
      <c r="N121" s="278">
        <v>6.37</v>
      </c>
      <c r="O121" s="278"/>
      <c r="P121" s="279"/>
    </row>
    <row r="122" spans="1:16">
      <c r="A122" s="10"/>
      <c r="B122" s="11" t="s">
        <v>77</v>
      </c>
      <c r="C122" s="12" t="s">
        <v>7</v>
      </c>
      <c r="D122" s="276"/>
      <c r="E122" s="276"/>
      <c r="F122" s="276"/>
      <c r="G122" s="276"/>
      <c r="H122" s="277"/>
      <c r="I122" s="277"/>
      <c r="J122" s="278"/>
      <c r="K122" s="278"/>
      <c r="L122" s="278"/>
      <c r="M122" s="278"/>
      <c r="N122" s="278">
        <v>6.51</v>
      </c>
      <c r="O122" s="278"/>
      <c r="P122" s="279"/>
    </row>
    <row r="123" spans="1:16">
      <c r="A123" s="10"/>
      <c r="B123" s="11" t="s">
        <v>51</v>
      </c>
      <c r="C123" s="12" t="s">
        <v>8</v>
      </c>
      <c r="D123" s="276"/>
      <c r="E123" s="276"/>
      <c r="F123" s="276"/>
      <c r="G123" s="276"/>
      <c r="H123" s="276"/>
      <c r="I123" s="277"/>
      <c r="J123" s="278"/>
      <c r="K123" s="278"/>
      <c r="L123" s="278"/>
      <c r="M123" s="278"/>
      <c r="N123" s="278">
        <v>6.82</v>
      </c>
      <c r="O123" s="278"/>
      <c r="P123" s="279"/>
    </row>
    <row r="124" spans="1:16">
      <c r="A124" s="10"/>
      <c r="B124" s="11" t="s">
        <v>52</v>
      </c>
      <c r="C124" s="15" t="s">
        <v>9</v>
      </c>
      <c r="D124" s="276"/>
      <c r="E124" s="276"/>
      <c r="F124" s="276"/>
      <c r="G124" s="276"/>
      <c r="H124" s="276"/>
      <c r="I124" s="276"/>
      <c r="J124" s="278"/>
      <c r="K124" s="278"/>
      <c r="L124" s="278"/>
      <c r="M124" s="280"/>
      <c r="N124" s="280"/>
      <c r="O124" s="280"/>
      <c r="P124" s="281"/>
    </row>
    <row r="125" spans="1:16">
      <c r="A125" s="157" t="s">
        <v>10</v>
      </c>
      <c r="B125" s="6" t="s">
        <v>53</v>
      </c>
      <c r="C125" s="7" t="s">
        <v>11</v>
      </c>
      <c r="D125" s="282"/>
      <c r="E125" s="282"/>
      <c r="F125" s="282"/>
      <c r="G125" s="282"/>
      <c r="H125" s="282"/>
      <c r="I125" s="282"/>
      <c r="J125" s="283"/>
      <c r="K125" s="283"/>
      <c r="L125" s="283"/>
      <c r="M125" s="283"/>
      <c r="N125" s="283">
        <v>7.83</v>
      </c>
      <c r="O125" s="283"/>
      <c r="P125" s="284"/>
    </row>
    <row r="126" spans="1:16">
      <c r="A126" s="158"/>
      <c r="B126" s="159" t="s">
        <v>71</v>
      </c>
      <c r="C126" s="15" t="s">
        <v>60</v>
      </c>
      <c r="D126" s="285"/>
      <c r="E126" s="285"/>
      <c r="F126" s="285"/>
      <c r="G126" s="285"/>
      <c r="H126" s="285"/>
      <c r="I126" s="285"/>
      <c r="J126" s="286"/>
      <c r="K126" s="286"/>
      <c r="L126" s="286"/>
      <c r="M126" s="287"/>
      <c r="N126" s="287"/>
      <c r="O126" s="288"/>
      <c r="P126" s="288"/>
    </row>
    <row r="127" spans="1:16">
      <c r="A127" s="28" t="s">
        <v>36</v>
      </c>
      <c r="B127" s="296" t="s">
        <v>90</v>
      </c>
      <c r="C127" s="27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>
        <f>AVERAGE(N119:N123)</f>
        <v>6.556</v>
      </c>
      <c r="O127" s="136">
        <f t="shared" ref="M127:P127" si="23">SUM(O119:O126)</f>
        <v>0</v>
      </c>
      <c r="P127" s="136">
        <f t="shared" si="23"/>
        <v>0</v>
      </c>
    </row>
    <row r="128" spans="1:16">
      <c r="B128" s="297" t="s">
        <v>89</v>
      </c>
      <c r="N128" s="295">
        <f>N125</f>
        <v>7.83</v>
      </c>
    </row>
  </sheetData>
  <pageMargins left="0.70866141732283472" right="0.31496062992125984" top="0.35433070866141736" bottom="0.35433070866141736" header="0.31496062992125984" footer="0.31496062992125984"/>
  <pageSetup paperSize="8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Normal="100" workbookViewId="0">
      <pane xSplit="3" topLeftCell="O1" activePane="topRight" state="frozen"/>
      <selection pane="topRight" activeCell="A4" sqref="A4"/>
    </sheetView>
  </sheetViews>
  <sheetFormatPr baseColWidth="10" defaultColWidth="9.140625" defaultRowHeight="15"/>
  <cols>
    <col min="1" max="1" width="10.7109375" customWidth="1"/>
    <col min="2" max="2" width="22.42578125" customWidth="1"/>
  </cols>
  <sheetData>
    <row r="1" spans="1:28" ht="28.5" customHeight="1">
      <c r="A1" s="53" t="s">
        <v>76</v>
      </c>
      <c r="B1" s="44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43" t="s">
        <v>65</v>
      </c>
      <c r="U1" s="1"/>
      <c r="V1" s="1"/>
      <c r="W1" s="1"/>
      <c r="X1" s="1"/>
      <c r="Y1" s="1"/>
      <c r="Z1" s="1"/>
    </row>
    <row r="2" spans="1:28" ht="18.75">
      <c r="A2" s="220" t="s">
        <v>29</v>
      </c>
      <c r="B2" s="220" t="s">
        <v>38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43"/>
      <c r="U2" s="1"/>
      <c r="V2" s="1"/>
      <c r="W2" s="1"/>
      <c r="X2" s="1"/>
      <c r="Y2" s="1"/>
      <c r="Z2" s="1"/>
    </row>
    <row r="3" spans="1:28">
      <c r="A3" s="3"/>
      <c r="B3" s="3"/>
      <c r="C3" s="3"/>
      <c r="D3" s="4" t="s">
        <v>26</v>
      </c>
      <c r="E3" s="4" t="s">
        <v>27</v>
      </c>
      <c r="F3" s="4" t="s">
        <v>28</v>
      </c>
      <c r="G3" s="4" t="s">
        <v>24</v>
      </c>
      <c r="H3" s="4" t="s">
        <v>25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54</v>
      </c>
      <c r="N3" s="68" t="s">
        <v>55</v>
      </c>
      <c r="O3" s="4" t="s">
        <v>66</v>
      </c>
      <c r="P3" s="4" t="s">
        <v>67</v>
      </c>
      <c r="Q3" s="4" t="s">
        <v>81</v>
      </c>
      <c r="R3" s="4" t="s">
        <v>82</v>
      </c>
      <c r="S3" s="1"/>
      <c r="T3" s="4" t="s">
        <v>25</v>
      </c>
      <c r="U3" s="4" t="s">
        <v>30</v>
      </c>
      <c r="V3" s="4" t="s">
        <v>31</v>
      </c>
      <c r="W3" s="4" t="s">
        <v>32</v>
      </c>
      <c r="X3" s="4" t="s">
        <v>33</v>
      </c>
      <c r="Y3" s="4" t="s">
        <v>54</v>
      </c>
      <c r="Z3" s="4" t="s">
        <v>55</v>
      </c>
    </row>
    <row r="4" spans="1:28">
      <c r="A4" s="5" t="s">
        <v>0</v>
      </c>
      <c r="B4" s="177" t="s">
        <v>46</v>
      </c>
      <c r="C4" s="7" t="s">
        <v>1</v>
      </c>
      <c r="D4" s="55"/>
      <c r="E4" s="55"/>
      <c r="F4" s="55"/>
      <c r="G4" s="73"/>
      <c r="H4" s="76">
        <f>Titulats!H3</f>
        <v>16</v>
      </c>
      <c r="I4" s="30">
        <f>Titulats!I3</f>
        <v>38</v>
      </c>
      <c r="J4" s="30">
        <f>Titulats!J3</f>
        <v>52</v>
      </c>
      <c r="K4" s="30">
        <f>Titulats!K3</f>
        <v>65</v>
      </c>
      <c r="L4" s="30">
        <f>Titulats!L3</f>
        <v>71</v>
      </c>
      <c r="M4" s="227">
        <f>Titulats!M3</f>
        <v>68</v>
      </c>
      <c r="N4" s="227">
        <f>Titulats!N3</f>
        <v>44</v>
      </c>
      <c r="O4" s="211">
        <f>Titulats!O3</f>
        <v>0</v>
      </c>
      <c r="P4" s="211">
        <f>Titulats!P3</f>
        <v>0</v>
      </c>
      <c r="Q4" s="211">
        <f>Titulats!Q3</f>
        <v>0</v>
      </c>
      <c r="R4" s="211">
        <f>Titulats!R3</f>
        <v>0.26035502958579881</v>
      </c>
      <c r="S4" s="1"/>
      <c r="T4" s="76"/>
      <c r="U4" s="82">
        <f t="shared" ref="U4:Z4" si="0">I4/I30</f>
        <v>0.5757575757575758</v>
      </c>
      <c r="V4" s="82">
        <f t="shared" si="0"/>
        <v>0.56521739130434778</v>
      </c>
      <c r="W4" s="82">
        <f t="shared" si="0"/>
        <v>0.70652173913043481</v>
      </c>
      <c r="X4" s="82">
        <f t="shared" si="0"/>
        <v>0.75531914893617025</v>
      </c>
      <c r="Y4" s="230">
        <f t="shared" si="0"/>
        <v>0.58119658119658124</v>
      </c>
      <c r="Z4" s="230">
        <f t="shared" si="0"/>
        <v>0.4</v>
      </c>
      <c r="AB4" s="7" t="s">
        <v>1</v>
      </c>
    </row>
    <row r="5" spans="1:28">
      <c r="A5" s="10"/>
      <c r="B5" s="180" t="s">
        <v>48</v>
      </c>
      <c r="C5" s="12" t="s">
        <v>3</v>
      </c>
      <c r="D5" s="56"/>
      <c r="E5" s="56"/>
      <c r="F5" s="56"/>
      <c r="G5" s="74"/>
      <c r="H5" s="77">
        <f>Titulats!H4</f>
        <v>14</v>
      </c>
      <c r="I5" s="75">
        <f>Titulats!I4</f>
        <v>42</v>
      </c>
      <c r="J5" s="75">
        <f>Titulats!J4</f>
        <v>49</v>
      </c>
      <c r="K5" s="75">
        <f>Titulats!K4</f>
        <v>56</v>
      </c>
      <c r="L5" s="75">
        <f>Titulats!L4</f>
        <v>61</v>
      </c>
      <c r="M5" s="228">
        <f>Titulats!M4</f>
        <v>72</v>
      </c>
      <c r="N5" s="228">
        <f>Titulats!N4</f>
        <v>66</v>
      </c>
      <c r="O5" s="212">
        <f>Titulats!O4</f>
        <v>0</v>
      </c>
      <c r="P5" s="212">
        <f>Titulats!P4</f>
        <v>0</v>
      </c>
      <c r="Q5" s="212">
        <f>Titulats!Q4</f>
        <v>0</v>
      </c>
      <c r="R5" s="212">
        <f>Titulats!R4</f>
        <v>0.39053254437869822</v>
      </c>
      <c r="S5" s="1"/>
      <c r="T5" s="77"/>
      <c r="U5" s="81">
        <f t="shared" ref="U5:Z7" si="1">I5/I32</f>
        <v>0.35308953341740223</v>
      </c>
      <c r="V5" s="81">
        <f t="shared" si="1"/>
        <v>0.38073038073038068</v>
      </c>
      <c r="W5" s="81">
        <f t="shared" si="1"/>
        <v>0.41420118343195261</v>
      </c>
      <c r="X5" s="81">
        <f t="shared" si="1"/>
        <v>0.44059227157818703</v>
      </c>
      <c r="Y5" s="231">
        <f t="shared" si="1"/>
        <v>0.62581486310299872</v>
      </c>
      <c r="Z5" s="231">
        <f t="shared" si="1"/>
        <v>0.61167747914735859</v>
      </c>
      <c r="AB5" s="12" t="s">
        <v>3</v>
      </c>
    </row>
    <row r="6" spans="1:28">
      <c r="A6" s="10"/>
      <c r="B6" s="180" t="s">
        <v>49</v>
      </c>
      <c r="C6" s="12" t="s">
        <v>5</v>
      </c>
      <c r="D6" s="56"/>
      <c r="E6" s="56"/>
      <c r="F6" s="56"/>
      <c r="G6" s="74"/>
      <c r="H6" s="77">
        <f>Titulats!H5</f>
        <v>6</v>
      </c>
      <c r="I6" s="75">
        <f>Titulats!I5</f>
        <v>17</v>
      </c>
      <c r="J6" s="75">
        <f>Titulats!J5</f>
        <v>14</v>
      </c>
      <c r="K6" s="75">
        <f>Titulats!K5</f>
        <v>17</v>
      </c>
      <c r="L6" s="75">
        <f>Titulats!L5</f>
        <v>16</v>
      </c>
      <c r="M6" s="228">
        <f>Titulats!M5</f>
        <v>14</v>
      </c>
      <c r="N6" s="228">
        <f>Titulats!N5</f>
        <v>16</v>
      </c>
      <c r="O6" s="212">
        <f>Titulats!O5</f>
        <v>0</v>
      </c>
      <c r="P6" s="212">
        <f>Titulats!P5</f>
        <v>0</v>
      </c>
      <c r="Q6" s="212">
        <f>Titulats!Q5</f>
        <v>0</v>
      </c>
      <c r="R6" s="212">
        <f>Titulats!R5</f>
        <v>9.4674556213017749E-2</v>
      </c>
      <c r="S6" s="1"/>
      <c r="T6" s="77"/>
      <c r="U6" s="81">
        <f t="shared" si="1"/>
        <v>0.61930783242258658</v>
      </c>
      <c r="V6" s="81">
        <f t="shared" si="1"/>
        <v>0.4713804713804714</v>
      </c>
      <c r="W6" s="81">
        <f t="shared" si="1"/>
        <v>0.54487179487179493</v>
      </c>
      <c r="X6" s="81">
        <f t="shared" si="1"/>
        <v>0.50078247261345854</v>
      </c>
      <c r="Y6" s="231">
        <f t="shared" si="1"/>
        <v>0.52730696798493404</v>
      </c>
      <c r="Z6" s="231">
        <f t="shared" si="1"/>
        <v>0.64257028112449799</v>
      </c>
      <c r="AB6" s="12" t="s">
        <v>5</v>
      </c>
    </row>
    <row r="7" spans="1:28">
      <c r="A7" s="10"/>
      <c r="B7" s="180" t="s">
        <v>50</v>
      </c>
      <c r="C7" s="12" t="s">
        <v>7</v>
      </c>
      <c r="D7" s="56"/>
      <c r="E7" s="56"/>
      <c r="F7" s="56"/>
      <c r="G7" s="74"/>
      <c r="H7" s="77">
        <f>Titulats!H6</f>
        <v>15</v>
      </c>
      <c r="I7" s="75">
        <f>Titulats!I6</f>
        <v>10</v>
      </c>
      <c r="J7" s="75">
        <f>Titulats!J6</f>
        <v>24</v>
      </c>
      <c r="K7" s="75">
        <f>Titulats!K6</f>
        <v>16</v>
      </c>
      <c r="L7" s="75">
        <f>Titulats!L6</f>
        <v>18</v>
      </c>
      <c r="M7" s="228">
        <f>Titulats!M6</f>
        <v>28</v>
      </c>
      <c r="N7" s="228">
        <f>Titulats!N6</f>
        <v>19</v>
      </c>
      <c r="O7" s="212">
        <f>Titulats!O6</f>
        <v>0</v>
      </c>
      <c r="P7" s="212">
        <f>Titulats!P6</f>
        <v>0</v>
      </c>
      <c r="Q7" s="212">
        <f>Titulats!Q6</f>
        <v>0</v>
      </c>
      <c r="R7" s="212">
        <f>Titulats!R6</f>
        <v>0.11242603550295859</v>
      </c>
      <c r="S7" s="1"/>
      <c r="T7" s="77"/>
      <c r="U7" s="81">
        <f t="shared" si="1"/>
        <v>0.27322404371584696</v>
      </c>
      <c r="V7" s="81">
        <f t="shared" si="1"/>
        <v>0.60606060606060608</v>
      </c>
      <c r="W7" s="81">
        <f t="shared" si="1"/>
        <v>0.38461538461538458</v>
      </c>
      <c r="X7" s="81">
        <f t="shared" si="1"/>
        <v>0.42253521126760563</v>
      </c>
      <c r="Y7" s="231">
        <f t="shared" si="1"/>
        <v>0.79096045197740117</v>
      </c>
      <c r="Z7" s="231">
        <f t="shared" si="1"/>
        <v>0.57228915662650592</v>
      </c>
      <c r="AB7" s="12" t="s">
        <v>7</v>
      </c>
    </row>
    <row r="8" spans="1:28">
      <c r="A8" s="10"/>
      <c r="B8" s="11" t="s">
        <v>51</v>
      </c>
      <c r="C8" s="12" t="s">
        <v>8</v>
      </c>
      <c r="D8" s="56"/>
      <c r="E8" s="56"/>
      <c r="F8" s="56"/>
      <c r="G8" s="56"/>
      <c r="H8" s="172"/>
      <c r="I8" s="75">
        <f>Titulats!I7</f>
        <v>6</v>
      </c>
      <c r="J8" s="75">
        <f>Titulats!J7</f>
        <v>6</v>
      </c>
      <c r="K8" s="75">
        <f>Titulats!K7</f>
        <v>14</v>
      </c>
      <c r="L8" s="75">
        <f>Titulats!L7</f>
        <v>17</v>
      </c>
      <c r="M8" s="228">
        <f>Titulats!M7</f>
        <v>12</v>
      </c>
      <c r="N8" s="228">
        <f>Titulats!N7</f>
        <v>7</v>
      </c>
      <c r="O8" s="212">
        <f>Titulats!O7</f>
        <v>0</v>
      </c>
      <c r="P8" s="212">
        <f>Titulats!P7</f>
        <v>0</v>
      </c>
      <c r="Q8" s="212">
        <f>Titulats!Q7</f>
        <v>0</v>
      </c>
      <c r="R8" s="212">
        <f>Titulats!R7</f>
        <v>4.142011834319527E-2</v>
      </c>
      <c r="S8" s="1"/>
      <c r="T8" s="77"/>
      <c r="U8" s="94"/>
      <c r="V8" s="81">
        <f>J8/J35</f>
        <v>0.1875</v>
      </c>
      <c r="W8" s="81">
        <f>K8/K35</f>
        <v>0.33333333333333331</v>
      </c>
      <c r="X8" s="81">
        <f>L8/L35</f>
        <v>0.28813559322033899</v>
      </c>
      <c r="Y8" s="231">
        <f>M8/M35</f>
        <v>0.25</v>
      </c>
      <c r="Z8" s="231">
        <f>N8/N35</f>
        <v>0.11864406779661017</v>
      </c>
      <c r="AB8" s="12" t="s">
        <v>8</v>
      </c>
    </row>
    <row r="9" spans="1:28">
      <c r="A9" s="10"/>
      <c r="B9" s="11" t="s">
        <v>52</v>
      </c>
      <c r="C9" s="12" t="s">
        <v>9</v>
      </c>
      <c r="D9" s="71"/>
      <c r="E9" s="71"/>
      <c r="F9" s="71"/>
      <c r="G9" s="173"/>
      <c r="H9" s="173"/>
      <c r="I9" s="170"/>
      <c r="J9" s="75">
        <f>Titulats!J8</f>
        <v>5</v>
      </c>
      <c r="K9" s="75">
        <f>Titulats!K8</f>
        <v>13</v>
      </c>
      <c r="L9" s="75">
        <f>Titulats!L8</f>
        <v>1</v>
      </c>
      <c r="M9" s="228">
        <f>Titulats!M8</f>
        <v>0</v>
      </c>
      <c r="N9" s="228">
        <f>Titulats!N8</f>
        <v>0</v>
      </c>
      <c r="O9" s="212">
        <f>Titulats!O8</f>
        <v>0</v>
      </c>
      <c r="P9" s="212">
        <f>Titulats!P8</f>
        <v>0</v>
      </c>
      <c r="Q9" s="212">
        <f>Titulats!Q8</f>
        <v>0</v>
      </c>
      <c r="R9" s="212">
        <f>Titulats!R8</f>
        <v>0</v>
      </c>
      <c r="S9" s="1"/>
      <c r="T9" s="77"/>
      <c r="U9" s="94"/>
      <c r="V9" s="81">
        <f>J9/J36</f>
        <v>0.29411764705882354</v>
      </c>
      <c r="W9" s="81">
        <f>K9/K36</f>
        <v>0.52</v>
      </c>
      <c r="X9" s="94"/>
      <c r="Y9" s="232"/>
      <c r="Z9" s="232"/>
      <c r="AB9" s="12" t="s">
        <v>9</v>
      </c>
    </row>
    <row r="10" spans="1:28">
      <c r="A10" s="157" t="s">
        <v>10</v>
      </c>
      <c r="B10" s="6" t="s">
        <v>53</v>
      </c>
      <c r="C10" s="7" t="s">
        <v>11</v>
      </c>
      <c r="D10" s="171"/>
      <c r="E10" s="55"/>
      <c r="F10" s="55"/>
      <c r="G10" s="55"/>
      <c r="H10" s="55"/>
      <c r="I10" s="172"/>
      <c r="J10" s="30">
        <v>3</v>
      </c>
      <c r="K10" s="30">
        <v>12</v>
      </c>
      <c r="L10" s="30">
        <v>12</v>
      </c>
      <c r="M10" s="227">
        <v>4</v>
      </c>
      <c r="N10" s="227">
        <v>12</v>
      </c>
      <c r="O10" s="211">
        <f>Titulats!O9</f>
        <v>0</v>
      </c>
      <c r="P10" s="211">
        <f>Titulats!P9</f>
        <v>0</v>
      </c>
      <c r="Q10" s="211">
        <f>Titulats!Q9</f>
        <v>0</v>
      </c>
      <c r="R10" s="211">
        <f>Titulats!R9</f>
        <v>8.2840236686390539E-2</v>
      </c>
      <c r="S10" s="1"/>
      <c r="T10" s="76"/>
      <c r="U10" s="184"/>
      <c r="V10" s="184"/>
      <c r="W10" s="82">
        <f>K10/N37</f>
        <v>0.5</v>
      </c>
      <c r="X10" s="82">
        <f>L10/O37</f>
        <v>0.63157894736842102</v>
      </c>
      <c r="Y10" s="230">
        <f>M10/P37</f>
        <v>0.30769230769230771</v>
      </c>
      <c r="Z10" s="230">
        <f>N10/Q37</f>
        <v>0.70588235294117652</v>
      </c>
      <c r="AB10" s="7" t="s">
        <v>11</v>
      </c>
    </row>
    <row r="11" spans="1:28">
      <c r="A11" s="158"/>
      <c r="B11" s="159" t="s">
        <v>59</v>
      </c>
      <c r="C11" s="15" t="s">
        <v>60</v>
      </c>
      <c r="D11" s="169"/>
      <c r="E11" s="173"/>
      <c r="F11" s="173"/>
      <c r="G11" s="173"/>
      <c r="H11" s="173"/>
      <c r="I11" s="173"/>
      <c r="J11" s="174"/>
      <c r="K11" s="174"/>
      <c r="L11" s="170"/>
      <c r="M11" s="229">
        <v>3</v>
      </c>
      <c r="N11" s="229">
        <v>3</v>
      </c>
      <c r="O11" s="213">
        <f>Titulats!O10</f>
        <v>0</v>
      </c>
      <c r="P11" s="213">
        <f>Titulats!P10</f>
        <v>0</v>
      </c>
      <c r="Q11" s="213">
        <f>Titulats!Q10</f>
        <v>0</v>
      </c>
      <c r="R11" s="213">
        <f>Titulats!R10</f>
        <v>1.7751479289940829E-2</v>
      </c>
      <c r="S11" s="1"/>
      <c r="T11" s="78"/>
      <c r="U11" s="185"/>
      <c r="V11" s="185"/>
      <c r="W11" s="185"/>
      <c r="X11" s="185"/>
      <c r="Y11" s="233">
        <f>M11/Q38</f>
        <v>1</v>
      </c>
      <c r="Z11" s="233">
        <f>N11/R38</f>
        <v>0.6</v>
      </c>
      <c r="AB11" s="15" t="s">
        <v>60</v>
      </c>
    </row>
    <row r="12" spans="1:28">
      <c r="A12" s="28" t="s">
        <v>36</v>
      </c>
      <c r="B12" s="18" t="s">
        <v>40</v>
      </c>
      <c r="C12" s="57"/>
      <c r="D12" s="4">
        <f>SUM(D4:D11)</f>
        <v>0</v>
      </c>
      <c r="E12" s="4">
        <f t="shared" ref="E12:L12" si="2">SUM(E4:E11)</f>
        <v>0</v>
      </c>
      <c r="F12" s="4">
        <f t="shared" si="2"/>
        <v>0</v>
      </c>
      <c r="G12" s="4">
        <f t="shared" si="2"/>
        <v>0</v>
      </c>
      <c r="H12" s="4">
        <f t="shared" si="2"/>
        <v>51</v>
      </c>
      <c r="I12" s="4">
        <f t="shared" si="2"/>
        <v>113</v>
      </c>
      <c r="J12" s="4">
        <f t="shared" si="2"/>
        <v>153</v>
      </c>
      <c r="K12" s="4">
        <f t="shared" si="2"/>
        <v>193</v>
      </c>
      <c r="L12" s="4">
        <f t="shared" si="2"/>
        <v>196</v>
      </c>
      <c r="M12" s="69">
        <f>SUM(M4:M11)</f>
        <v>201</v>
      </c>
      <c r="N12" s="69">
        <f t="shared" ref="N12" si="3">SUM(N4:N11)</f>
        <v>167</v>
      </c>
      <c r="O12" s="160">
        <f t="shared" ref="O12" si="4">SUM(O4:O11)</f>
        <v>0</v>
      </c>
      <c r="P12" s="160">
        <f t="shared" ref="P12:Q12" si="5">SUM(P4:P11)</f>
        <v>0</v>
      </c>
      <c r="Q12" s="160">
        <f t="shared" si="5"/>
        <v>0</v>
      </c>
      <c r="R12" s="160">
        <f t="shared" ref="R12" si="6">SUM(R4:R11)</f>
        <v>1</v>
      </c>
      <c r="S12" s="4"/>
      <c r="T12" s="188"/>
      <c r="U12" s="215">
        <f t="shared" ref="U12:Z12" si="7">I12/I39</f>
        <v>0.45381526104417669</v>
      </c>
      <c r="V12" s="215">
        <f t="shared" si="7"/>
        <v>0.45132743362831856</v>
      </c>
      <c r="W12" s="215">
        <f t="shared" si="7"/>
        <v>0.52588555858310626</v>
      </c>
      <c r="X12" s="215">
        <f t="shared" si="7"/>
        <v>0.52266666666666661</v>
      </c>
      <c r="Y12" s="234">
        <f t="shared" si="7"/>
        <v>0.58771929824561409</v>
      </c>
      <c r="Z12" s="234">
        <f t="shared" si="7"/>
        <v>0.46518105849582175</v>
      </c>
    </row>
    <row r="13" spans="1:28">
      <c r="A13" s="28"/>
      <c r="B13" s="18"/>
      <c r="C13" s="57"/>
      <c r="D13" s="4"/>
      <c r="E13" s="4"/>
      <c r="F13" s="4"/>
      <c r="G13" s="4"/>
      <c r="H13" s="4"/>
      <c r="I13" s="4"/>
      <c r="J13" s="68"/>
      <c r="K13" s="69"/>
      <c r="L13" s="69"/>
      <c r="M13" s="160"/>
      <c r="N13" s="160"/>
      <c r="O13" s="160"/>
      <c r="P13" s="160"/>
      <c r="Q13" s="160"/>
      <c r="R13" s="160"/>
      <c r="S13" s="4"/>
      <c r="T13" s="4"/>
      <c r="U13" s="45"/>
      <c r="V13" s="45"/>
      <c r="W13" s="45"/>
      <c r="X13" s="45"/>
      <c r="Y13" s="235"/>
      <c r="Z13" s="235"/>
    </row>
    <row r="14" spans="1:28" s="4" customFormat="1">
      <c r="A14" s="35" t="s">
        <v>75</v>
      </c>
      <c r="B14" s="179" t="s">
        <v>63</v>
      </c>
      <c r="C14" s="178"/>
      <c r="D14" s="190">
        <f>SUM(D5:D7)</f>
        <v>0</v>
      </c>
      <c r="E14" s="190">
        <f t="shared" ref="E14:P14" si="8">SUM(E5:E7)</f>
        <v>0</v>
      </c>
      <c r="F14" s="190">
        <f t="shared" si="8"/>
        <v>0</v>
      </c>
      <c r="G14" s="190">
        <f t="shared" si="8"/>
        <v>0</v>
      </c>
      <c r="H14" s="190">
        <f t="shared" si="8"/>
        <v>35</v>
      </c>
      <c r="I14" s="190">
        <f t="shared" si="8"/>
        <v>69</v>
      </c>
      <c r="J14" s="190">
        <f t="shared" si="8"/>
        <v>87</v>
      </c>
      <c r="K14" s="190">
        <f t="shared" si="8"/>
        <v>89</v>
      </c>
      <c r="L14" s="190">
        <f t="shared" si="8"/>
        <v>95</v>
      </c>
      <c r="M14" s="190">
        <f t="shared" si="8"/>
        <v>114</v>
      </c>
      <c r="N14" s="208">
        <f t="shared" si="8"/>
        <v>101</v>
      </c>
      <c r="O14" s="208">
        <f t="shared" si="8"/>
        <v>0</v>
      </c>
      <c r="P14" s="208">
        <f t="shared" si="8"/>
        <v>0</v>
      </c>
      <c r="Q14" s="208">
        <f t="shared" ref="Q14:R14" si="9">SUM(Q5:Q7)</f>
        <v>0</v>
      </c>
      <c r="R14" s="208">
        <f t="shared" si="9"/>
        <v>0.5976331360946745</v>
      </c>
      <c r="T14" s="190"/>
      <c r="U14" s="219">
        <f t="shared" ref="U14:Z14" si="10">I14/I31</f>
        <v>0.37704918032786883</v>
      </c>
      <c r="V14" s="219">
        <f t="shared" si="10"/>
        <v>0.43939393939393939</v>
      </c>
      <c r="W14" s="219">
        <f t="shared" si="10"/>
        <v>0.42788461538461536</v>
      </c>
      <c r="X14" s="219">
        <f t="shared" si="10"/>
        <v>0.4460093896713615</v>
      </c>
      <c r="Y14" s="236">
        <f t="shared" si="10"/>
        <v>0.64406779661016944</v>
      </c>
      <c r="Z14" s="236">
        <f t="shared" si="10"/>
        <v>0.60843373493975905</v>
      </c>
    </row>
    <row r="15" spans="1:28">
      <c r="A15" s="28"/>
      <c r="B15" s="18"/>
      <c r="C15" s="3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4"/>
      <c r="U15" s="4"/>
      <c r="V15" s="4"/>
      <c r="W15" s="4"/>
      <c r="X15" s="4"/>
      <c r="Y15" s="4"/>
      <c r="Z15" s="4"/>
    </row>
    <row r="16" spans="1:28">
      <c r="A16" s="19" t="s">
        <v>12</v>
      </c>
      <c r="B16" s="20" t="s">
        <v>13</v>
      </c>
      <c r="C16" s="27" t="s">
        <v>3</v>
      </c>
      <c r="D16" s="76">
        <f>Titulats!D14</f>
        <v>60</v>
      </c>
      <c r="E16" s="30">
        <f>Titulats!E14</f>
        <v>74</v>
      </c>
      <c r="F16" s="30">
        <f>Titulats!F14</f>
        <v>88</v>
      </c>
      <c r="G16" s="30">
        <f>Titulats!G14</f>
        <v>60</v>
      </c>
      <c r="H16" s="30">
        <f>Titulats!H14</f>
        <v>36</v>
      </c>
      <c r="I16" s="30">
        <f>Titulats!I14</f>
        <v>11</v>
      </c>
      <c r="J16" s="30">
        <f>Titulats!J14</f>
        <v>40</v>
      </c>
      <c r="K16" s="164"/>
      <c r="L16" s="165"/>
      <c r="M16" s="165"/>
      <c r="N16" s="165"/>
      <c r="O16" s="165"/>
      <c r="P16" s="165"/>
      <c r="Q16" s="165"/>
      <c r="R16" s="167"/>
      <c r="S16" s="75"/>
      <c r="T16" s="75"/>
      <c r="U16" s="75"/>
      <c r="V16" s="75"/>
      <c r="W16" s="75"/>
      <c r="X16" s="75"/>
    </row>
    <row r="17" spans="1:24">
      <c r="A17" s="10"/>
      <c r="B17" s="18" t="s">
        <v>14</v>
      </c>
      <c r="C17" s="57" t="s">
        <v>5</v>
      </c>
      <c r="D17" s="77">
        <f>Titulats!D15</f>
        <v>34</v>
      </c>
      <c r="E17" s="75">
        <f>Titulats!E15</f>
        <v>29</v>
      </c>
      <c r="F17" s="75">
        <f>Titulats!F15</f>
        <v>38</v>
      </c>
      <c r="G17" s="75">
        <f>Titulats!G15</f>
        <v>34</v>
      </c>
      <c r="H17" s="75">
        <f>Titulats!H15</f>
        <v>13</v>
      </c>
      <c r="I17" s="75">
        <f>Titulats!I15</f>
        <v>11</v>
      </c>
      <c r="J17" s="75">
        <f>Titulats!J15</f>
        <v>7</v>
      </c>
      <c r="K17" s="200"/>
      <c r="L17" s="161"/>
      <c r="M17" s="161"/>
      <c r="N17" s="161"/>
      <c r="O17" s="161"/>
      <c r="P17" s="161"/>
      <c r="Q17" s="161"/>
      <c r="R17" s="175"/>
      <c r="S17" s="75"/>
      <c r="T17" s="75"/>
      <c r="U17" s="75"/>
      <c r="V17" s="75"/>
      <c r="W17" s="75"/>
      <c r="X17" s="75"/>
    </row>
    <row r="18" spans="1:24" ht="18.75">
      <c r="A18" s="10"/>
      <c r="B18" s="18" t="s">
        <v>15</v>
      </c>
      <c r="C18" s="57" t="s">
        <v>7</v>
      </c>
      <c r="D18" s="77">
        <f>Titulats!D16</f>
        <v>27</v>
      </c>
      <c r="E18" s="75">
        <f>Titulats!E16</f>
        <v>19</v>
      </c>
      <c r="F18" s="75">
        <f>Titulats!F16</f>
        <v>26</v>
      </c>
      <c r="G18" s="75">
        <f>Titulats!G16</f>
        <v>15</v>
      </c>
      <c r="H18" s="75">
        <f>Titulats!H16</f>
        <v>5</v>
      </c>
      <c r="I18" s="75">
        <f>Titulats!I16</f>
        <v>5</v>
      </c>
      <c r="J18" s="75">
        <f>Titulats!J16</f>
        <v>15</v>
      </c>
      <c r="K18" s="200"/>
      <c r="L18" s="161"/>
      <c r="M18" s="161"/>
      <c r="N18" s="161"/>
      <c r="O18" s="161"/>
      <c r="P18" s="161"/>
      <c r="Q18" s="161"/>
      <c r="R18" s="175"/>
      <c r="S18" s="53"/>
      <c r="T18" s="53" t="s">
        <v>76</v>
      </c>
      <c r="U18" s="75"/>
      <c r="V18" s="75"/>
      <c r="W18" s="75"/>
      <c r="X18" s="75"/>
    </row>
    <row r="19" spans="1:24">
      <c r="A19" s="10"/>
      <c r="B19" s="18" t="s">
        <v>39</v>
      </c>
      <c r="C19" s="57" t="s">
        <v>17</v>
      </c>
      <c r="D19" s="77">
        <f>Titulats!D17</f>
        <v>16</v>
      </c>
      <c r="E19" s="75">
        <f>Titulats!E17</f>
        <v>17</v>
      </c>
      <c r="F19" s="75" t="str">
        <f>Titulats!F17</f>
        <v>?</v>
      </c>
      <c r="G19" s="75">
        <f>Titulats!G17</f>
        <v>10</v>
      </c>
      <c r="H19" s="75">
        <f>Titulats!H17</f>
        <v>2</v>
      </c>
      <c r="I19" s="75">
        <f>Titulats!I17</f>
        <v>5</v>
      </c>
      <c r="J19" s="75">
        <f>Titulats!J17</f>
        <v>4</v>
      </c>
      <c r="K19" s="200"/>
      <c r="L19" s="161"/>
      <c r="M19" s="161"/>
      <c r="N19" s="161"/>
      <c r="O19" s="161"/>
      <c r="P19" s="161"/>
      <c r="Q19" s="161"/>
      <c r="R19" s="175"/>
      <c r="S19" s="75"/>
      <c r="T19" s="75"/>
      <c r="U19" s="75"/>
      <c r="V19" s="75"/>
      <c r="W19" s="75"/>
      <c r="X19" s="75"/>
    </row>
    <row r="20" spans="1:24">
      <c r="A20" s="10"/>
      <c r="B20" s="18" t="s">
        <v>18</v>
      </c>
      <c r="C20" s="57" t="s">
        <v>19</v>
      </c>
      <c r="D20" s="77">
        <f>Titulats!D18</f>
        <v>19</v>
      </c>
      <c r="E20" s="75">
        <f>Titulats!E18</f>
        <v>16</v>
      </c>
      <c r="F20" s="75">
        <f>Titulats!F18</f>
        <v>24</v>
      </c>
      <c r="G20" s="75">
        <f>Titulats!G18</f>
        <v>38</v>
      </c>
      <c r="H20" s="75">
        <f>Titulats!H18</f>
        <v>15</v>
      </c>
      <c r="I20" s="75">
        <f>Titulats!I18</f>
        <v>21</v>
      </c>
      <c r="J20" s="75">
        <f>Titulats!J18</f>
        <v>41</v>
      </c>
      <c r="K20" s="200"/>
      <c r="L20" s="161"/>
      <c r="M20" s="161"/>
      <c r="N20" s="161"/>
      <c r="O20" s="161"/>
      <c r="P20" s="161"/>
      <c r="Q20" s="161"/>
      <c r="R20" s="175"/>
      <c r="S20" s="75"/>
      <c r="T20" s="75"/>
      <c r="U20" s="75"/>
      <c r="V20" s="75"/>
      <c r="W20" s="75"/>
      <c r="X20" s="75"/>
    </row>
    <row r="21" spans="1:24">
      <c r="A21" s="10"/>
      <c r="B21" s="18" t="s">
        <v>20</v>
      </c>
      <c r="C21" s="57" t="s">
        <v>21</v>
      </c>
      <c r="D21" s="77">
        <f>Titulats!D19</f>
        <v>37</v>
      </c>
      <c r="E21" s="75">
        <f>Titulats!E19</f>
        <v>33</v>
      </c>
      <c r="F21" s="75">
        <f>Titulats!F19</f>
        <v>32</v>
      </c>
      <c r="G21" s="75">
        <f>Titulats!G19</f>
        <v>21</v>
      </c>
      <c r="H21" s="75">
        <f>Titulats!H19</f>
        <v>12</v>
      </c>
      <c r="I21" s="75">
        <f>Titulats!I19</f>
        <v>12</v>
      </c>
      <c r="J21" s="75">
        <f>Titulats!J19</f>
        <v>50</v>
      </c>
      <c r="K21" s="168"/>
      <c r="L21" s="161"/>
      <c r="M21" s="161"/>
      <c r="N21" s="161"/>
      <c r="O21" s="161"/>
      <c r="P21" s="161"/>
      <c r="Q21" s="161"/>
      <c r="R21" s="175"/>
      <c r="S21" s="75"/>
      <c r="T21" s="75"/>
      <c r="U21" s="75"/>
      <c r="V21" s="75"/>
      <c r="W21" s="75"/>
      <c r="X21" s="75"/>
    </row>
    <row r="22" spans="1:24">
      <c r="A22" s="21"/>
      <c r="B22" s="22" t="s">
        <v>22</v>
      </c>
      <c r="C22" s="31" t="s">
        <v>23</v>
      </c>
      <c r="D22" s="78">
        <f>Titulats!D20</f>
        <v>11</v>
      </c>
      <c r="E22" s="32">
        <f>Titulats!E20</f>
        <v>15</v>
      </c>
      <c r="F22" s="32">
        <f>Titulats!F20</f>
        <v>9</v>
      </c>
      <c r="G22" s="32">
        <f>Titulats!G20</f>
        <v>6</v>
      </c>
      <c r="H22" s="32">
        <f>Titulats!H20</f>
        <v>12</v>
      </c>
      <c r="I22" s="32">
        <f>Titulats!I20</f>
        <v>10</v>
      </c>
      <c r="J22" s="32">
        <f>Titulats!J20</f>
        <v>8</v>
      </c>
      <c r="K22" s="32">
        <f>Titulats!K20</f>
        <v>10</v>
      </c>
      <c r="L22" s="168"/>
      <c r="M22" s="166"/>
      <c r="N22" s="166"/>
      <c r="O22" s="166"/>
      <c r="P22" s="166"/>
      <c r="Q22" s="166"/>
      <c r="R22" s="176"/>
      <c r="S22" s="81"/>
      <c r="T22" s="75"/>
      <c r="U22" s="75"/>
      <c r="V22" s="75"/>
      <c r="W22" s="75"/>
      <c r="X22" s="75"/>
    </row>
    <row r="23" spans="1:24">
      <c r="A23" s="25" t="s">
        <v>36</v>
      </c>
      <c r="B23" s="26" t="s">
        <v>41</v>
      </c>
      <c r="C23" s="27"/>
      <c r="D23" s="4">
        <f>SUM(D16:D22)</f>
        <v>204</v>
      </c>
      <c r="E23" s="4">
        <f>SUM(E16:E22)</f>
        <v>203</v>
      </c>
      <c r="F23" s="4">
        <f t="shared" ref="F23:J23" si="11">SUM(F16:F22)</f>
        <v>217</v>
      </c>
      <c r="G23" s="4">
        <f t="shared" si="11"/>
        <v>184</v>
      </c>
      <c r="H23" s="4">
        <f t="shared" si="11"/>
        <v>95</v>
      </c>
      <c r="I23" s="4">
        <f t="shared" si="11"/>
        <v>75</v>
      </c>
      <c r="J23" s="4">
        <f t="shared" si="11"/>
        <v>165</v>
      </c>
      <c r="K23" s="4">
        <f t="shared" ref="K23:P23" si="12">SUM(K16:K22)</f>
        <v>10</v>
      </c>
      <c r="L23" s="4">
        <f t="shared" si="12"/>
        <v>0</v>
      </c>
      <c r="M23" s="4">
        <f t="shared" si="12"/>
        <v>0</v>
      </c>
      <c r="N23" s="209">
        <f t="shared" si="12"/>
        <v>0</v>
      </c>
      <c r="O23" s="209">
        <f t="shared" si="12"/>
        <v>0</v>
      </c>
      <c r="P23" s="209">
        <f t="shared" si="12"/>
        <v>0</v>
      </c>
      <c r="Q23" s="209">
        <f t="shared" ref="Q23:R23" si="13">SUM(Q16:Q22)</f>
        <v>0</v>
      </c>
      <c r="R23" s="209">
        <f t="shared" si="13"/>
        <v>0</v>
      </c>
      <c r="S23" s="81"/>
      <c r="T23" s="75"/>
      <c r="U23" s="75"/>
      <c r="V23" s="75"/>
      <c r="W23" s="75"/>
      <c r="X23" s="4"/>
    </row>
    <row r="24" spans="1:24">
      <c r="A24" s="2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4" customFormat="1">
      <c r="A25" s="186" t="s">
        <v>37</v>
      </c>
      <c r="B25" s="187" t="s">
        <v>74</v>
      </c>
      <c r="C25" s="188"/>
      <c r="D25" s="189">
        <f>D12+D23</f>
        <v>204</v>
      </c>
      <c r="E25" s="189">
        <f>E12+E23</f>
        <v>203</v>
      </c>
      <c r="F25" s="191">
        <f t="shared" ref="F25:J25" si="14">F12+F23</f>
        <v>217</v>
      </c>
      <c r="G25" s="191">
        <f t="shared" si="14"/>
        <v>184</v>
      </c>
      <c r="H25" s="191">
        <f t="shared" si="14"/>
        <v>146</v>
      </c>
      <c r="I25" s="191">
        <f t="shared" si="14"/>
        <v>188</v>
      </c>
      <c r="J25" s="191">
        <f t="shared" si="14"/>
        <v>318</v>
      </c>
      <c r="K25" s="192">
        <f t="shared" ref="K25:P25" si="15">K12+K23</f>
        <v>203</v>
      </c>
      <c r="L25" s="192">
        <f t="shared" si="15"/>
        <v>196</v>
      </c>
      <c r="M25" s="192">
        <f t="shared" si="15"/>
        <v>201</v>
      </c>
      <c r="N25" s="192">
        <f t="shared" si="15"/>
        <v>167</v>
      </c>
      <c r="O25" s="210">
        <f t="shared" si="15"/>
        <v>0</v>
      </c>
      <c r="P25" s="210">
        <f t="shared" si="15"/>
        <v>0</v>
      </c>
      <c r="Q25" s="210">
        <f t="shared" ref="Q25:R25" si="16">Q12+Q23</f>
        <v>0</v>
      </c>
      <c r="R25" s="210">
        <f t="shared" si="16"/>
        <v>1</v>
      </c>
    </row>
    <row r="26" spans="1:24" s="4" customFormat="1">
      <c r="A26" s="33"/>
      <c r="B26" s="34"/>
      <c r="L26" s="46"/>
      <c r="M26" s="46"/>
      <c r="N26" s="46"/>
      <c r="O26" s="46"/>
      <c r="P26" s="46"/>
    </row>
    <row r="28" spans="1:24" ht="18.75">
      <c r="A28" s="220" t="s">
        <v>29</v>
      </c>
      <c r="B28" s="220" t="s">
        <v>34</v>
      </c>
      <c r="C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4">
      <c r="A29" s="3"/>
      <c r="B29" s="3"/>
      <c r="C29" s="3"/>
      <c r="H29" s="79" t="s">
        <v>26</v>
      </c>
      <c r="I29" s="80" t="s">
        <v>27</v>
      </c>
      <c r="J29" s="80" t="s">
        <v>28</v>
      </c>
      <c r="K29" s="80" t="s">
        <v>24</v>
      </c>
      <c r="L29" s="80" t="s">
        <v>25</v>
      </c>
      <c r="M29" s="80" t="s">
        <v>30</v>
      </c>
      <c r="N29" s="80" t="s">
        <v>31</v>
      </c>
      <c r="O29" s="80" t="s">
        <v>32</v>
      </c>
      <c r="P29" s="80" t="s">
        <v>33</v>
      </c>
      <c r="Q29" s="80" t="s">
        <v>54</v>
      </c>
      <c r="R29" s="72" t="s">
        <v>55</v>
      </c>
    </row>
    <row r="30" spans="1:24" ht="16.5">
      <c r="A30" s="5" t="s">
        <v>0</v>
      </c>
      <c r="B30" s="177" t="s">
        <v>46</v>
      </c>
      <c r="C30" s="7" t="s">
        <v>1</v>
      </c>
      <c r="D30" s="250"/>
      <c r="E30" s="251"/>
      <c r="F30" s="259" t="s">
        <v>64</v>
      </c>
      <c r="G30" s="260"/>
      <c r="H30" s="85"/>
      <c r="I30" s="40">
        <v>66</v>
      </c>
      <c r="J30" s="40">
        <v>92</v>
      </c>
      <c r="K30" s="40">
        <v>92</v>
      </c>
      <c r="L30" s="40">
        <v>94</v>
      </c>
      <c r="M30" s="40">
        <v>117</v>
      </c>
      <c r="N30" s="40">
        <v>110</v>
      </c>
      <c r="O30" s="40">
        <v>96</v>
      </c>
      <c r="P30" s="40">
        <v>123</v>
      </c>
      <c r="Q30" s="214">
        <v>104</v>
      </c>
      <c r="R30" s="86"/>
    </row>
    <row r="31" spans="1:24" ht="16.5">
      <c r="A31" s="23"/>
      <c r="B31" s="11" t="s">
        <v>47</v>
      </c>
      <c r="C31" s="12" t="s">
        <v>35</v>
      </c>
      <c r="D31" s="253"/>
      <c r="E31" s="254"/>
      <c r="F31" s="261" t="s">
        <v>73</v>
      </c>
      <c r="G31" s="262"/>
      <c r="H31" s="54"/>
      <c r="I31" s="83">
        <v>183</v>
      </c>
      <c r="J31" s="83">
        <v>198</v>
      </c>
      <c r="K31" s="83">
        <v>208</v>
      </c>
      <c r="L31" s="83">
        <v>213</v>
      </c>
      <c r="M31" s="83">
        <v>177</v>
      </c>
      <c r="N31" s="83">
        <v>166</v>
      </c>
      <c r="O31" s="83">
        <v>174</v>
      </c>
      <c r="P31" s="83">
        <v>150</v>
      </c>
      <c r="Q31" s="61">
        <v>167</v>
      </c>
      <c r="R31" s="87"/>
    </row>
    <row r="32" spans="1:24">
      <c r="A32" s="36"/>
      <c r="B32" s="180" t="s">
        <v>48</v>
      </c>
      <c r="C32" s="181" t="s">
        <v>3</v>
      </c>
      <c r="D32" s="253"/>
      <c r="E32" s="254"/>
      <c r="F32" s="254">
        <v>1</v>
      </c>
      <c r="G32" s="267">
        <v>0.65</v>
      </c>
      <c r="H32" s="88"/>
      <c r="I32" s="182">
        <f>I31*$G$32</f>
        <v>118.95</v>
      </c>
      <c r="J32" s="182">
        <f>J31*$G$32</f>
        <v>128.70000000000002</v>
      </c>
      <c r="K32" s="182">
        <f>K31*$G$32</f>
        <v>135.20000000000002</v>
      </c>
      <c r="L32" s="182">
        <f>L31*$G$32</f>
        <v>138.45000000000002</v>
      </c>
      <c r="M32" s="182">
        <f t="shared" ref="M32:Q32" si="17">M31*$G$32</f>
        <v>115.05</v>
      </c>
      <c r="N32" s="182">
        <f t="shared" si="17"/>
        <v>107.9</v>
      </c>
      <c r="O32" s="182">
        <f t="shared" si="17"/>
        <v>113.10000000000001</v>
      </c>
      <c r="P32" s="182">
        <f t="shared" si="17"/>
        <v>97.5</v>
      </c>
      <c r="Q32" s="182">
        <f t="shared" si="17"/>
        <v>108.55</v>
      </c>
      <c r="R32" s="183"/>
    </row>
    <row r="33" spans="1:18">
      <c r="A33" s="36"/>
      <c r="B33" s="180" t="s">
        <v>49</v>
      </c>
      <c r="C33" s="181" t="s">
        <v>5</v>
      </c>
      <c r="D33" s="253"/>
      <c r="E33" s="254"/>
      <c r="F33" s="254"/>
      <c r="G33" s="267">
        <v>0.15</v>
      </c>
      <c r="H33" s="88"/>
      <c r="I33" s="182">
        <f>I31*$G$33</f>
        <v>27.45</v>
      </c>
      <c r="J33" s="182">
        <f>J31*$G$33</f>
        <v>29.7</v>
      </c>
      <c r="K33" s="182">
        <f>K31*$G$33</f>
        <v>31.2</v>
      </c>
      <c r="L33" s="182">
        <f>L31*$G$33</f>
        <v>31.95</v>
      </c>
      <c r="M33" s="182">
        <f t="shared" ref="M33:Q33" si="18">M31*$G$33</f>
        <v>26.55</v>
      </c>
      <c r="N33" s="182">
        <f t="shared" si="18"/>
        <v>24.9</v>
      </c>
      <c r="O33" s="182">
        <f t="shared" si="18"/>
        <v>26.099999999999998</v>
      </c>
      <c r="P33" s="182">
        <f t="shared" si="18"/>
        <v>22.5</v>
      </c>
      <c r="Q33" s="182">
        <f t="shared" si="18"/>
        <v>25.05</v>
      </c>
      <c r="R33" s="183"/>
    </row>
    <row r="34" spans="1:18">
      <c r="A34" s="36"/>
      <c r="B34" s="180" t="s">
        <v>50</v>
      </c>
      <c r="C34" s="181" t="s">
        <v>7</v>
      </c>
      <c r="D34" s="253"/>
      <c r="E34" s="254"/>
      <c r="F34" s="254"/>
      <c r="G34" s="267">
        <v>0.2</v>
      </c>
      <c r="H34" s="88"/>
      <c r="I34" s="182">
        <f>I31*$G$34</f>
        <v>36.6</v>
      </c>
      <c r="J34" s="182">
        <f>J31*$G$34</f>
        <v>39.6</v>
      </c>
      <c r="K34" s="182">
        <f>K31*$G$34</f>
        <v>41.6</v>
      </c>
      <c r="L34" s="182">
        <f>L31*$G$34</f>
        <v>42.6</v>
      </c>
      <c r="M34" s="182">
        <f t="shared" ref="M34:Q34" si="19">M31*$G$34</f>
        <v>35.4</v>
      </c>
      <c r="N34" s="182">
        <f t="shared" si="19"/>
        <v>33.200000000000003</v>
      </c>
      <c r="O34" s="182">
        <f t="shared" si="19"/>
        <v>34.800000000000004</v>
      </c>
      <c r="P34" s="182">
        <f t="shared" si="19"/>
        <v>30</v>
      </c>
      <c r="Q34" s="182">
        <f t="shared" si="19"/>
        <v>33.4</v>
      </c>
      <c r="R34" s="183"/>
    </row>
    <row r="35" spans="1:18">
      <c r="A35" s="10"/>
      <c r="B35" s="11" t="s">
        <v>51</v>
      </c>
      <c r="C35" s="12" t="s">
        <v>8</v>
      </c>
      <c r="D35" s="253"/>
      <c r="E35" s="254"/>
      <c r="F35" s="254"/>
      <c r="G35" s="255"/>
      <c r="H35" s="54"/>
      <c r="I35" s="84"/>
      <c r="J35" s="83">
        <v>32</v>
      </c>
      <c r="K35" s="83">
        <v>42</v>
      </c>
      <c r="L35" s="83">
        <v>59</v>
      </c>
      <c r="M35" s="83">
        <v>48</v>
      </c>
      <c r="N35" s="83">
        <v>59</v>
      </c>
      <c r="O35" s="83">
        <v>52</v>
      </c>
      <c r="P35" s="83">
        <v>67</v>
      </c>
      <c r="Q35" s="61">
        <v>60</v>
      </c>
      <c r="R35" s="87"/>
    </row>
    <row r="36" spans="1:18">
      <c r="A36" s="10"/>
      <c r="B36" s="11" t="s">
        <v>52</v>
      </c>
      <c r="C36" s="15" t="s">
        <v>9</v>
      </c>
      <c r="D36" s="253"/>
      <c r="E36" s="254"/>
      <c r="F36" s="254"/>
      <c r="G36" s="255"/>
      <c r="H36" s="54"/>
      <c r="I36" s="84"/>
      <c r="J36" s="83">
        <v>17</v>
      </c>
      <c r="K36" s="83">
        <v>25</v>
      </c>
      <c r="L36" s="84"/>
      <c r="M36" s="84"/>
      <c r="N36" s="84"/>
      <c r="O36" s="84"/>
      <c r="P36" s="84"/>
      <c r="Q36" s="84"/>
      <c r="R36" s="92"/>
    </row>
    <row r="37" spans="1:18">
      <c r="A37" s="157" t="s">
        <v>10</v>
      </c>
      <c r="B37" s="6" t="s">
        <v>53</v>
      </c>
      <c r="C37" s="7" t="s">
        <v>11</v>
      </c>
      <c r="D37" s="253"/>
      <c r="E37" s="254"/>
      <c r="F37" s="254"/>
      <c r="G37" s="255"/>
      <c r="H37" s="85"/>
      <c r="I37" s="202"/>
      <c r="J37" s="202"/>
      <c r="K37" s="202"/>
      <c r="L37" s="40">
        <v>9</v>
      </c>
      <c r="M37" s="214">
        <v>0</v>
      </c>
      <c r="N37" s="40">
        <v>24</v>
      </c>
      <c r="O37" s="214">
        <v>19</v>
      </c>
      <c r="P37" s="214">
        <v>13</v>
      </c>
      <c r="Q37" s="214">
        <v>17</v>
      </c>
      <c r="R37" s="86">
        <v>15</v>
      </c>
    </row>
    <row r="38" spans="1:18">
      <c r="A38" s="158"/>
      <c r="B38" s="159" t="s">
        <v>59</v>
      </c>
      <c r="C38" s="15" t="s">
        <v>60</v>
      </c>
      <c r="D38" s="256"/>
      <c r="E38" s="257"/>
      <c r="F38" s="257"/>
      <c r="G38" s="258"/>
      <c r="H38" s="89"/>
      <c r="I38" s="90"/>
      <c r="J38" s="90"/>
      <c r="K38" s="90"/>
      <c r="L38" s="90"/>
      <c r="M38" s="90"/>
      <c r="N38" s="90"/>
      <c r="O38" s="90"/>
      <c r="P38" s="90"/>
      <c r="Q38" s="263">
        <v>3</v>
      </c>
      <c r="R38" s="93">
        <v>5</v>
      </c>
    </row>
    <row r="39" spans="1:18">
      <c r="A39" s="28" t="s">
        <v>36</v>
      </c>
      <c r="B39" s="18"/>
      <c r="C39" s="27"/>
      <c r="H39" s="83">
        <f>SUM(H30:H37)</f>
        <v>0</v>
      </c>
      <c r="I39" s="83">
        <f>SUM(I30:I37)-SUM(I32:I34)</f>
        <v>249</v>
      </c>
      <c r="J39" s="83">
        <f t="shared" ref="J39:Q39" si="20">SUM(J30:J37)-SUM(J32:J34)</f>
        <v>339</v>
      </c>
      <c r="K39" s="83">
        <f t="shared" si="20"/>
        <v>367</v>
      </c>
      <c r="L39" s="83">
        <f t="shared" si="20"/>
        <v>375</v>
      </c>
      <c r="M39" s="83">
        <f t="shared" si="20"/>
        <v>342</v>
      </c>
      <c r="N39" s="83">
        <f t="shared" si="20"/>
        <v>359</v>
      </c>
      <c r="O39" s="83">
        <f t="shared" si="20"/>
        <v>341</v>
      </c>
      <c r="P39" s="83">
        <f t="shared" si="20"/>
        <v>353</v>
      </c>
      <c r="Q39" s="83">
        <f t="shared" si="20"/>
        <v>348</v>
      </c>
      <c r="R39" s="83"/>
    </row>
    <row r="40" spans="1:18">
      <c r="A40" s="28"/>
      <c r="B40" s="18"/>
      <c r="C40" s="31"/>
      <c r="H40" s="32"/>
      <c r="I40" s="4"/>
      <c r="J40" s="4"/>
      <c r="K40" s="4"/>
      <c r="L40" s="4"/>
      <c r="M40" s="4"/>
      <c r="N40" s="4"/>
      <c r="O40" s="4"/>
      <c r="P40" s="4"/>
    </row>
    <row r="41" spans="1:18">
      <c r="A41" s="19" t="s">
        <v>12</v>
      </c>
      <c r="B41" s="20" t="s">
        <v>13</v>
      </c>
      <c r="C41" s="7" t="s">
        <v>3</v>
      </c>
      <c r="D41" s="250"/>
      <c r="E41" s="251"/>
      <c r="F41" s="251"/>
      <c r="G41" s="252"/>
      <c r="H41" s="201">
        <v>121</v>
      </c>
      <c r="I41" s="202"/>
      <c r="J41" s="202"/>
      <c r="K41" s="202"/>
      <c r="L41" s="202"/>
      <c r="M41" s="202"/>
      <c r="N41" s="202"/>
      <c r="O41" s="202"/>
      <c r="P41" s="202"/>
      <c r="Q41" s="203"/>
    </row>
    <row r="42" spans="1:18">
      <c r="A42" s="10"/>
      <c r="B42" s="18" t="s">
        <v>14</v>
      </c>
      <c r="C42" s="12" t="s">
        <v>5</v>
      </c>
      <c r="D42" s="253"/>
      <c r="E42" s="254"/>
      <c r="F42" s="254"/>
      <c r="G42" s="255"/>
      <c r="H42" s="204">
        <v>41</v>
      </c>
      <c r="I42" s="84"/>
      <c r="J42" s="84"/>
      <c r="K42" s="84"/>
      <c r="L42" s="84"/>
      <c r="M42" s="84"/>
      <c r="N42" s="84"/>
      <c r="O42" s="84"/>
      <c r="P42" s="84"/>
      <c r="Q42" s="92"/>
    </row>
    <row r="43" spans="1:18">
      <c r="A43" s="10"/>
      <c r="B43" s="18" t="s">
        <v>15</v>
      </c>
      <c r="C43" s="12" t="s">
        <v>7</v>
      </c>
      <c r="D43" s="253"/>
      <c r="E43" s="254"/>
      <c r="F43" s="254"/>
      <c r="G43" s="255"/>
      <c r="H43" s="204">
        <v>20</v>
      </c>
      <c r="I43" s="84"/>
      <c r="J43" s="84"/>
      <c r="K43" s="84"/>
      <c r="L43" s="84"/>
      <c r="M43" s="84"/>
      <c r="N43" s="84"/>
      <c r="O43" s="84"/>
      <c r="P43" s="84"/>
      <c r="Q43" s="92"/>
    </row>
    <row r="44" spans="1:18">
      <c r="A44" s="10"/>
      <c r="B44" s="18" t="s">
        <v>16</v>
      </c>
      <c r="C44" s="12" t="s">
        <v>17</v>
      </c>
      <c r="D44" s="253"/>
      <c r="E44" s="254"/>
      <c r="F44" s="254"/>
      <c r="G44" s="255"/>
      <c r="H44" s="204">
        <v>8</v>
      </c>
      <c r="I44" s="84"/>
      <c r="J44" s="84"/>
      <c r="K44" s="84"/>
      <c r="L44" s="84"/>
      <c r="M44" s="84"/>
      <c r="N44" s="84"/>
      <c r="O44" s="84"/>
      <c r="P44" s="84"/>
      <c r="Q44" s="92"/>
    </row>
    <row r="45" spans="1:18">
      <c r="A45" s="10"/>
      <c r="B45" s="18" t="s">
        <v>18</v>
      </c>
      <c r="C45" s="12" t="s">
        <v>19</v>
      </c>
      <c r="D45" s="253"/>
      <c r="E45" s="254"/>
      <c r="F45" s="254"/>
      <c r="G45" s="255"/>
      <c r="H45" s="204">
        <v>14</v>
      </c>
      <c r="I45" s="205">
        <v>14</v>
      </c>
      <c r="J45" s="84"/>
      <c r="K45" s="84"/>
      <c r="L45" s="84"/>
      <c r="M45" s="84"/>
      <c r="N45" s="84"/>
      <c r="O45" s="84"/>
      <c r="P45" s="84"/>
      <c r="Q45" s="92"/>
    </row>
    <row r="46" spans="1:18">
      <c r="A46" s="10"/>
      <c r="B46" s="18" t="s">
        <v>20</v>
      </c>
      <c r="C46" s="12" t="s">
        <v>21</v>
      </c>
      <c r="D46" s="253"/>
      <c r="E46" s="254"/>
      <c r="F46" s="254"/>
      <c r="G46" s="255"/>
      <c r="H46" s="204">
        <v>11</v>
      </c>
      <c r="I46" s="205">
        <v>12</v>
      </c>
      <c r="J46" s="84"/>
      <c r="K46" s="84"/>
      <c r="L46" s="84"/>
      <c r="M46" s="84"/>
      <c r="N46" s="84"/>
      <c r="O46" s="84"/>
      <c r="P46" s="84"/>
      <c r="Q46" s="92"/>
    </row>
    <row r="47" spans="1:18">
      <c r="A47" s="21"/>
      <c r="B47" s="22" t="s">
        <v>22</v>
      </c>
      <c r="C47" s="15" t="s">
        <v>23</v>
      </c>
      <c r="D47" s="256"/>
      <c r="E47" s="257"/>
      <c r="F47" s="257"/>
      <c r="G47" s="258"/>
      <c r="H47" s="206">
        <v>11</v>
      </c>
      <c r="I47" s="91">
        <v>26</v>
      </c>
      <c r="J47" s="91">
        <v>12</v>
      </c>
      <c r="K47" s="91">
        <v>30</v>
      </c>
      <c r="L47" s="90"/>
      <c r="M47" s="90"/>
      <c r="N47" s="90"/>
      <c r="O47" s="90"/>
      <c r="P47" s="90"/>
      <c r="Q47" s="207"/>
    </row>
    <row r="48" spans="1:18">
      <c r="A48" s="25" t="s">
        <v>36</v>
      </c>
      <c r="B48" s="26"/>
      <c r="C48" s="27"/>
      <c r="H48" s="41">
        <f>SUM(H41:H47)</f>
        <v>226</v>
      </c>
      <c r="I48" s="41">
        <f t="shared" ref="I48:Q48" si="21">SUM(I41:I47)</f>
        <v>52</v>
      </c>
      <c r="J48" s="41">
        <f t="shared" si="21"/>
        <v>12</v>
      </c>
      <c r="K48" s="41">
        <f t="shared" si="21"/>
        <v>30</v>
      </c>
      <c r="L48" s="41">
        <f t="shared" si="21"/>
        <v>0</v>
      </c>
      <c r="M48" s="41">
        <f t="shared" si="21"/>
        <v>0</v>
      </c>
      <c r="N48" s="41">
        <f t="shared" si="21"/>
        <v>0</v>
      </c>
      <c r="O48" s="41">
        <f t="shared" si="21"/>
        <v>0</v>
      </c>
      <c r="P48" s="41">
        <f t="shared" si="21"/>
        <v>0</v>
      </c>
      <c r="Q48" s="41">
        <f t="shared" si="21"/>
        <v>0</v>
      </c>
    </row>
    <row r="49" spans="1:17">
      <c r="A49" s="29"/>
      <c r="H49" s="2"/>
      <c r="I49" s="2"/>
      <c r="J49" s="2"/>
      <c r="K49" s="2"/>
      <c r="L49" s="2"/>
      <c r="M49" s="2"/>
      <c r="N49" s="2"/>
      <c r="O49" s="2"/>
      <c r="P49" s="2"/>
    </row>
    <row r="50" spans="1:17">
      <c r="A50" s="29" t="s">
        <v>68</v>
      </c>
      <c r="H50" s="42">
        <f>H39+H48</f>
        <v>226</v>
      </c>
      <c r="I50" s="42">
        <f t="shared" ref="I50:Q50" si="22">I39+I48</f>
        <v>301</v>
      </c>
      <c r="J50" s="42">
        <f t="shared" si="22"/>
        <v>351</v>
      </c>
      <c r="K50" s="42">
        <f t="shared" si="22"/>
        <v>397</v>
      </c>
      <c r="L50" s="42">
        <f t="shared" si="22"/>
        <v>375</v>
      </c>
      <c r="M50" s="42">
        <f t="shared" si="22"/>
        <v>342</v>
      </c>
      <c r="N50" s="42">
        <f t="shared" si="22"/>
        <v>359</v>
      </c>
      <c r="O50" s="42">
        <f t="shared" si="22"/>
        <v>341</v>
      </c>
      <c r="P50" s="42">
        <f t="shared" si="22"/>
        <v>353</v>
      </c>
      <c r="Q50" s="42">
        <f t="shared" si="22"/>
        <v>348</v>
      </c>
    </row>
  </sheetData>
  <pageMargins left="0.51181102362204722" right="0.31496062992125984" top="0.74803149606299213" bottom="0.35433070866141736" header="0.31496062992125984" footer="0.31496062992125984"/>
  <pageSetup paperSize="8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Nou Ingres</vt:lpstr>
      <vt:lpstr>Total Matricula</vt:lpstr>
      <vt:lpstr>Titulats</vt:lpstr>
      <vt:lpstr>Relacio Titulats-Ingres</vt:lpstr>
      <vt:lpstr>'Nou Ingres'!Área_de_impresión</vt:lpstr>
      <vt:lpstr>'Relacio Titulats-Ingres'!Área_de_impresión</vt:lpstr>
      <vt:lpstr>Titulats!Área_de_impresión</vt:lpstr>
      <vt:lpstr>'Total Matricula'!Área_de_impresión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2019-09-28T23:00:57Z</cp:lastPrinted>
  <dcterms:created xsi:type="dcterms:W3CDTF">2015-11-03T08:50:10Z</dcterms:created>
  <dcterms:modified xsi:type="dcterms:W3CDTF">2019-12-04T22:41:15Z</dcterms:modified>
</cp:coreProperties>
</file>